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Z:\Documentos\Willfredo Documentos\Trabajos 2023\EFP-EDSP\Junio\Panamá\EFP\"/>
    </mc:Choice>
  </mc:AlternateContent>
  <xr:revisionPtr revIDLastSave="0" documentId="13_ncr:1_{D51ED706-8AC2-44B5-B595-C998D884602D}" xr6:coauthVersionLast="47" xr6:coauthVersionMax="47" xr10:uidLastSave="{00000000-0000-0000-0000-000000000000}"/>
  <bookViews>
    <workbookView xWindow="-120" yWindow="-120" windowWidth="20730" windowHeight="11160" tabRatio="875" xr2:uid="{00000000-000D-0000-FFFF-FFFF00000000}"/>
  </bookViews>
  <sheets>
    <sheet name="Indice" sheetId="1" r:id="rId1"/>
    <sheet name="Estado I" sheetId="2" r:id="rId2"/>
    <sheet name="Estado II" sheetId="3" r:id="rId3"/>
    <sheet name="Estado III" sheetId="4" r:id="rId4"/>
    <sheet name="Estado IV" sheetId="19" r:id="rId5"/>
    <sheet name="Ingreso" sheetId="5" r:id="rId6"/>
    <sheet name="Gasto" sheetId="6" r:id="rId7"/>
    <sheet name="Transacciones Activos y Pasivo " sheetId="7" r:id="rId8"/>
    <sheet name="Ganancias y Perdidas Tenencias" sheetId="9" r:id="rId9"/>
    <sheet name="Otras variaciones en Volumen" sheetId="10" r:id="rId10"/>
    <sheet name="Balance" sheetId="11" r:id="rId11"/>
    <sheet name="Pasivos Deuda Nomial-Mercado" sheetId="12" r:id="rId12"/>
    <sheet name="Pasivos Deuda Valor Facial" sheetId="8" r:id="rId13"/>
    <sheet name="Erogación funciones de Gobierno" sheetId="13" r:id="rId14"/>
    <sheet name="Transacciones A-P Fin. por Sect" sheetId="14" r:id="rId15"/>
    <sheet name="Saldos A-P financieros por Sect" sheetId="15" r:id="rId16"/>
    <sheet name="Total otros flujos econo." sheetId="16" r:id="rId17"/>
  </sheets>
  <externalReferences>
    <externalReference r:id="rId18"/>
  </externalReferences>
  <definedNames>
    <definedName name="_xlnm.Print_Area" localSheetId="1">'Estado I'!$A$1:$T$46</definedName>
    <definedName name="_xlnm.Print_Area" localSheetId="5">Ingreso!$A$1:$U$89</definedName>
    <definedName name="Reporting_Country_Code">[1]Coverpage!$I$9</definedName>
    <definedName name="Reporting_Country_Name">[1]Coverpage!$I$8</definedName>
    <definedName name="Reporting_Period_Code">[1]Coverpage!$I$10</definedName>
    <definedName name="_xlnm.Print_Titles" localSheetId="1">'Estado I'!$B:$D,'Estado I'!$4:$7</definedName>
    <definedName name="_xlnm.Print_Titles" localSheetId="5">Ingreso!$B:$C,Ingreso!$2:$7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K63" i="5" l="1"/>
  <c r="AK22" i="5" l="1"/>
  <c r="AK21" i="5" s="1"/>
  <c r="AK30" i="5"/>
  <c r="AM21" i="5"/>
  <c r="AL22" i="5"/>
  <c r="AL21" i="5" s="1"/>
  <c r="AM22" i="5"/>
  <c r="AN22" i="5"/>
  <c r="AN21" i="5" s="1"/>
  <c r="AN85" i="5" l="1"/>
  <c r="AM85" i="5"/>
  <c r="AL85" i="5"/>
  <c r="AK85" i="5"/>
  <c r="AK84" i="5" s="1"/>
  <c r="AN84" i="5"/>
  <c r="AM84" i="5"/>
  <c r="AL84" i="5"/>
  <c r="AN80" i="5"/>
  <c r="AM80" i="5"/>
  <c r="AL80" i="5"/>
  <c r="AK80" i="5"/>
  <c r="AK79" i="5" s="1"/>
  <c r="AN79" i="5"/>
  <c r="AM79" i="5"/>
  <c r="AL79" i="5"/>
  <c r="AN73" i="5"/>
  <c r="AM73" i="5"/>
  <c r="AL73" i="5"/>
  <c r="AK73" i="5"/>
  <c r="AN64" i="5"/>
  <c r="AN63" i="5" s="1"/>
  <c r="AN62" i="5" s="1"/>
  <c r="AM64" i="5"/>
  <c r="AL64" i="5"/>
  <c r="AL63" i="5" s="1"/>
  <c r="AL62" i="5" s="1"/>
  <c r="AM63" i="5"/>
  <c r="AM62" i="5" s="1"/>
  <c r="AN59" i="5"/>
  <c r="AM59" i="5"/>
  <c r="AL59" i="5"/>
  <c r="AK59" i="5"/>
  <c r="AN53" i="5"/>
  <c r="AM53" i="5"/>
  <c r="AL53" i="5"/>
  <c r="AK53" i="5"/>
  <c r="AK52" i="5" s="1"/>
  <c r="AN52" i="5"/>
  <c r="AM52" i="5"/>
  <c r="AL52" i="5"/>
  <c r="AN48" i="5"/>
  <c r="AM48" i="5"/>
  <c r="AL48" i="5"/>
  <c r="AK48" i="5"/>
  <c r="AN43" i="5"/>
  <c r="AM43" i="5"/>
  <c r="AL43" i="5"/>
  <c r="AK43" i="5"/>
  <c r="AN42" i="5"/>
  <c r="AM42" i="5"/>
  <c r="AL42" i="5"/>
  <c r="AK42" i="5"/>
  <c r="AN34" i="5"/>
  <c r="AM34" i="5"/>
  <c r="AL34" i="5"/>
  <c r="AK34" i="5"/>
  <c r="AN15" i="5"/>
  <c r="AM15" i="5"/>
  <c r="AL15" i="5"/>
  <c r="AK15" i="5"/>
  <c r="AN10" i="5"/>
  <c r="AN9" i="5" s="1"/>
  <c r="AM10" i="5"/>
  <c r="AM9" i="5" s="1"/>
  <c r="AL10" i="5"/>
  <c r="AK10" i="5"/>
  <c r="AN45" i="6"/>
  <c r="AN39" i="6"/>
  <c r="AN25" i="6"/>
  <c r="AN20" i="6"/>
  <c r="AN48" i="6"/>
  <c r="AN34" i="6"/>
  <c r="AN31" i="6"/>
  <c r="AN28" i="6"/>
  <c r="AN16" i="6"/>
  <c r="AN9" i="6"/>
  <c r="AL9" i="5" l="1"/>
  <c r="AK62" i="5"/>
  <c r="AN24" i="6"/>
  <c r="AN8" i="6" s="1"/>
  <c r="AN38" i="6"/>
  <c r="AM8" i="5"/>
  <c r="AN8" i="5"/>
  <c r="AL8" i="5"/>
  <c r="AK9" i="5"/>
  <c r="AM48" i="6"/>
  <c r="AM45" i="6"/>
  <c r="AM38" i="6" s="1"/>
  <c r="AM34" i="6"/>
  <c r="AM31" i="6"/>
  <c r="AM28" i="6"/>
  <c r="AM25" i="6"/>
  <c r="AM20" i="6"/>
  <c r="AM16" i="6"/>
  <c r="AM9" i="6"/>
  <c r="AK34" i="6"/>
  <c r="AL9" i="6"/>
  <c r="AL45" i="6"/>
  <c r="AL48" i="6"/>
  <c r="AK48" i="6"/>
  <c r="AK45" i="6"/>
  <c r="AM39" i="6"/>
  <c r="AK39" i="6"/>
  <c r="AK38" i="6" s="1"/>
  <c r="AL34" i="6"/>
  <c r="AK31" i="6"/>
  <c r="AK28" i="6"/>
  <c r="AK25" i="6"/>
  <c r="AK24" i="6"/>
  <c r="AK20" i="6"/>
  <c r="AL16" i="6"/>
  <c r="AK16" i="6"/>
  <c r="AM24" i="6" l="1"/>
  <c r="AK8" i="5"/>
  <c r="AM8" i="6"/>
  <c r="AK9" i="6"/>
  <c r="AL39" i="6"/>
  <c r="AL38" i="6"/>
  <c r="AL31" i="6"/>
  <c r="AL28" i="6"/>
  <c r="AL25" i="6"/>
  <c r="AL20" i="6"/>
  <c r="AL24" i="6" l="1"/>
  <c r="AK8" i="6"/>
  <c r="AL8" i="6"/>
  <c r="Z64" i="5"/>
  <c r="AA64" i="5"/>
  <c r="AB64" i="5"/>
  <c r="AC64" i="5"/>
  <c r="AD64" i="5"/>
  <c r="AE64" i="5"/>
  <c r="AF64" i="5"/>
  <c r="AG64" i="5"/>
  <c r="AH64" i="5"/>
  <c r="AI64" i="5"/>
  <c r="AJ64" i="5"/>
  <c r="Y64" i="5"/>
  <c r="AG31" i="7"/>
  <c r="AH31" i="7"/>
  <c r="AI31" i="7"/>
  <c r="AF31" i="7"/>
  <c r="AI17" i="7"/>
  <c r="AC17" i="7"/>
  <c r="AD17" i="7"/>
  <c r="AE17" i="7"/>
  <c r="AF17" i="7"/>
  <c r="AH17" i="7"/>
  <c r="AJ17" i="7"/>
  <c r="AA17" i="7"/>
  <c r="AB17" i="7"/>
  <c r="AG17" i="7"/>
  <c r="AJ31" i="7" l="1"/>
  <c r="Y10" i="7" l="1"/>
  <c r="AA31" i="7" l="1"/>
  <c r="Z22" i="5" l="1"/>
  <c r="AH35" i="2" l="1"/>
  <c r="AG35" i="2"/>
  <c r="AJ30" i="2"/>
  <c r="AI30" i="2"/>
  <c r="AH30" i="2"/>
  <c r="AG30" i="2"/>
  <c r="AJ29" i="2"/>
  <c r="AI29" i="2"/>
  <c r="AH29" i="2"/>
  <c r="AG29" i="2"/>
  <c r="AJ28" i="2"/>
  <c r="AI28" i="2"/>
  <c r="AH28" i="2"/>
  <c r="AG28" i="2"/>
  <c r="AJ17" i="2"/>
  <c r="AI17" i="2"/>
  <c r="AH17" i="2"/>
  <c r="AG17" i="2"/>
  <c r="AJ16" i="2"/>
  <c r="AI16" i="2"/>
  <c r="AH16" i="2"/>
  <c r="AG16" i="2"/>
  <c r="AF30" i="2"/>
  <c r="AE30" i="2"/>
  <c r="AD30" i="2"/>
  <c r="AC30" i="2"/>
  <c r="AF29" i="2"/>
  <c r="AE29" i="2"/>
  <c r="AD29" i="2"/>
  <c r="AC29" i="2"/>
  <c r="AF28" i="2"/>
  <c r="AE28" i="2"/>
  <c r="AD28" i="2"/>
  <c r="AC28" i="2"/>
  <c r="AF17" i="2"/>
  <c r="AE17" i="2"/>
  <c r="AD17" i="2"/>
  <c r="AC17" i="2"/>
  <c r="AF16" i="2"/>
  <c r="AE16" i="2"/>
  <c r="AD16" i="2"/>
  <c r="AC16" i="2"/>
  <c r="AG42" i="2" l="1"/>
  <c r="AE31" i="2"/>
  <c r="W78" i="13"/>
  <c r="V78" i="13"/>
  <c r="U78" i="13"/>
  <c r="T78" i="13"/>
  <c r="S78" i="13"/>
  <c r="R78" i="13"/>
  <c r="Q78" i="13"/>
  <c r="P78" i="13"/>
  <c r="O78" i="13"/>
  <c r="N78" i="13"/>
  <c r="M78" i="13"/>
  <c r="L78" i="13"/>
  <c r="K78" i="13"/>
  <c r="J78" i="13"/>
  <c r="I78" i="13"/>
  <c r="H78" i="13"/>
  <c r="G78" i="13"/>
  <c r="F78" i="13"/>
  <c r="E78" i="13"/>
  <c r="W69" i="13"/>
  <c r="V69" i="13"/>
  <c r="U69" i="13"/>
  <c r="T69" i="13"/>
  <c r="S69" i="13"/>
  <c r="R69" i="13"/>
  <c r="Q69" i="13"/>
  <c r="P69" i="13"/>
  <c r="O69" i="13"/>
  <c r="N69" i="13"/>
  <c r="M69" i="13"/>
  <c r="L69" i="13"/>
  <c r="K69" i="13"/>
  <c r="J69" i="13"/>
  <c r="I69" i="13"/>
  <c r="H69" i="13"/>
  <c r="G69" i="13"/>
  <c r="F69" i="13"/>
  <c r="E69" i="13"/>
  <c r="W62" i="13"/>
  <c r="V62" i="13"/>
  <c r="U62" i="13"/>
  <c r="T62" i="13"/>
  <c r="S62" i="13"/>
  <c r="R62" i="13"/>
  <c r="Q62" i="13"/>
  <c r="P62" i="13"/>
  <c r="O62" i="13"/>
  <c r="N62" i="13"/>
  <c r="M62" i="13"/>
  <c r="L62" i="13"/>
  <c r="K62" i="13"/>
  <c r="J62" i="13"/>
  <c r="I62" i="13"/>
  <c r="H62" i="13"/>
  <c r="G62" i="13"/>
  <c r="F62" i="13"/>
  <c r="E62" i="13"/>
  <c r="W55" i="13"/>
  <c r="V55" i="13"/>
  <c r="U55" i="13"/>
  <c r="T55" i="13"/>
  <c r="S55" i="13"/>
  <c r="R55" i="13"/>
  <c r="Q55" i="13"/>
  <c r="P55" i="13"/>
  <c r="O55" i="13"/>
  <c r="N55" i="13"/>
  <c r="M55" i="13"/>
  <c r="L55" i="13"/>
  <c r="K55" i="13"/>
  <c r="J55" i="13"/>
  <c r="I55" i="13"/>
  <c r="H55" i="13"/>
  <c r="G55" i="13"/>
  <c r="F55" i="13"/>
  <c r="E55" i="13"/>
  <c r="W48" i="13"/>
  <c r="V48" i="13"/>
  <c r="U48" i="13"/>
  <c r="T48" i="13"/>
  <c r="S48" i="13"/>
  <c r="R48" i="13"/>
  <c r="Q48" i="13"/>
  <c r="P48" i="13"/>
  <c r="O48" i="13"/>
  <c r="N48" i="13"/>
  <c r="M48" i="13"/>
  <c r="L48" i="13"/>
  <c r="K48" i="13"/>
  <c r="J48" i="13"/>
  <c r="I48" i="13"/>
  <c r="H48" i="13"/>
  <c r="G48" i="13"/>
  <c r="F48" i="13"/>
  <c r="E48" i="13"/>
  <c r="W41" i="13"/>
  <c r="V41" i="13"/>
  <c r="U41" i="13"/>
  <c r="T41" i="13"/>
  <c r="S41" i="13"/>
  <c r="R41" i="13"/>
  <c r="Q41" i="13"/>
  <c r="P41" i="13"/>
  <c r="O41" i="13"/>
  <c r="N41" i="13"/>
  <c r="M41" i="13"/>
  <c r="L41" i="13"/>
  <c r="K41" i="13"/>
  <c r="J41" i="13"/>
  <c r="I41" i="13"/>
  <c r="H41" i="13"/>
  <c r="G41" i="13"/>
  <c r="F41" i="13"/>
  <c r="E41" i="13"/>
  <c r="W31" i="13"/>
  <c r="V31" i="13"/>
  <c r="U31" i="13"/>
  <c r="T31" i="13"/>
  <c r="S31" i="13"/>
  <c r="R31" i="13"/>
  <c r="Q31" i="13"/>
  <c r="P31" i="13"/>
  <c r="O31" i="13"/>
  <c r="N31" i="13"/>
  <c r="M31" i="13"/>
  <c r="L31" i="13"/>
  <c r="K31" i="13"/>
  <c r="J31" i="13"/>
  <c r="I31" i="13"/>
  <c r="H31" i="13"/>
  <c r="G31" i="13"/>
  <c r="F31" i="13"/>
  <c r="E31" i="13"/>
  <c r="W24" i="13"/>
  <c r="V24" i="13"/>
  <c r="U24" i="13"/>
  <c r="T24" i="13"/>
  <c r="S24" i="13"/>
  <c r="R24" i="13"/>
  <c r="Q24" i="13"/>
  <c r="P24" i="13"/>
  <c r="O24" i="13"/>
  <c r="N24" i="13"/>
  <c r="M24" i="13"/>
  <c r="L24" i="13"/>
  <c r="K24" i="13"/>
  <c r="J24" i="13"/>
  <c r="I24" i="13"/>
  <c r="H24" i="13"/>
  <c r="G24" i="13"/>
  <c r="F24" i="13"/>
  <c r="E24" i="13"/>
  <c r="W18" i="13"/>
  <c r="V18" i="13"/>
  <c r="U18" i="13"/>
  <c r="T18" i="13"/>
  <c r="T8" i="13" s="1"/>
  <c r="S18" i="13"/>
  <c r="R18" i="13"/>
  <c r="Q18" i="13"/>
  <c r="P18" i="13"/>
  <c r="P8" i="13" s="1"/>
  <c r="O18" i="13"/>
  <c r="N18" i="13"/>
  <c r="M18" i="13"/>
  <c r="L18" i="13"/>
  <c r="L8" i="13" s="1"/>
  <c r="K18" i="13"/>
  <c r="J18" i="13"/>
  <c r="I18" i="13"/>
  <c r="H18" i="13"/>
  <c r="H8" i="13" s="1"/>
  <c r="G18" i="13"/>
  <c r="F18" i="13"/>
  <c r="E18" i="13"/>
  <c r="W9" i="13"/>
  <c r="W8" i="13" s="1"/>
  <c r="V9" i="13"/>
  <c r="U9" i="13"/>
  <c r="T9" i="13"/>
  <c r="S9" i="13"/>
  <c r="S8" i="13" s="1"/>
  <c r="R9" i="13"/>
  <c r="Q9" i="13"/>
  <c r="P9" i="13"/>
  <c r="O9" i="13"/>
  <c r="O8" i="13" s="1"/>
  <c r="N9" i="13"/>
  <c r="M9" i="13"/>
  <c r="L9" i="13"/>
  <c r="K9" i="13"/>
  <c r="K8" i="13" s="1"/>
  <c r="J9" i="13"/>
  <c r="I9" i="13"/>
  <c r="H9" i="13"/>
  <c r="G9" i="13"/>
  <c r="G8" i="13" s="1"/>
  <c r="F9" i="13"/>
  <c r="E9" i="13"/>
  <c r="V8" i="13"/>
  <c r="U8" i="13"/>
  <c r="R8" i="13"/>
  <c r="Q8" i="13"/>
  <c r="N8" i="13"/>
  <c r="M8" i="13"/>
  <c r="J8" i="13"/>
  <c r="I8" i="13"/>
  <c r="F8" i="13"/>
  <c r="E8" i="13"/>
  <c r="E71" i="11"/>
  <c r="AB63" i="11"/>
  <c r="AA63" i="11"/>
  <c r="Z63" i="11"/>
  <c r="Y63" i="11"/>
  <c r="X63" i="11"/>
  <c r="W63" i="11"/>
  <c r="V63" i="11"/>
  <c r="U63" i="11"/>
  <c r="T63" i="11"/>
  <c r="S63" i="11"/>
  <c r="R63" i="11"/>
  <c r="Q63" i="11"/>
  <c r="P63" i="11"/>
  <c r="O63" i="11"/>
  <c r="N63" i="11"/>
  <c r="M63" i="11"/>
  <c r="L63" i="11"/>
  <c r="K63" i="11"/>
  <c r="J63" i="11"/>
  <c r="I63" i="11"/>
  <c r="H63" i="11"/>
  <c r="G63" i="11"/>
  <c r="F63" i="11"/>
  <c r="E63" i="11"/>
  <c r="AB62" i="11"/>
  <c r="AA62" i="11"/>
  <c r="Z62" i="11"/>
  <c r="Y62" i="11"/>
  <c r="X62" i="11"/>
  <c r="W62" i="11"/>
  <c r="V62" i="11"/>
  <c r="U62" i="11"/>
  <c r="T62" i="11"/>
  <c r="S62" i="11"/>
  <c r="R62" i="11"/>
  <c r="Q62" i="11"/>
  <c r="P62" i="11"/>
  <c r="O62" i="11"/>
  <c r="N62" i="11"/>
  <c r="M62" i="11"/>
  <c r="L62" i="11"/>
  <c r="K62" i="11"/>
  <c r="J62" i="11"/>
  <c r="I62" i="11"/>
  <c r="H62" i="11"/>
  <c r="G62" i="11"/>
  <c r="F62" i="11"/>
  <c r="E62" i="11"/>
  <c r="AB61" i="11"/>
  <c r="AA61" i="11"/>
  <c r="Z61" i="11"/>
  <c r="Y61" i="11"/>
  <c r="X61" i="11"/>
  <c r="W61" i="11"/>
  <c r="V61" i="11"/>
  <c r="U61" i="11"/>
  <c r="T61" i="11"/>
  <c r="S61" i="11"/>
  <c r="R61" i="11"/>
  <c r="Q61" i="11"/>
  <c r="P61" i="11"/>
  <c r="O61" i="11"/>
  <c r="N61" i="11"/>
  <c r="M61" i="11"/>
  <c r="L61" i="11"/>
  <c r="K61" i="11"/>
  <c r="J61" i="11"/>
  <c r="I61" i="11"/>
  <c r="H61" i="11"/>
  <c r="G61" i="11"/>
  <c r="F61" i="11"/>
  <c r="E61" i="11"/>
  <c r="AB55" i="11"/>
  <c r="AA55" i="11"/>
  <c r="Z55" i="11"/>
  <c r="Y55" i="11"/>
  <c r="X55" i="11"/>
  <c r="W55" i="11"/>
  <c r="V55" i="11"/>
  <c r="U55" i="11"/>
  <c r="T55" i="11"/>
  <c r="S55" i="11"/>
  <c r="R55" i="11"/>
  <c r="Q55" i="11"/>
  <c r="P55" i="11"/>
  <c r="O55" i="11"/>
  <c r="N55" i="11"/>
  <c r="M55" i="11"/>
  <c r="L55" i="11"/>
  <c r="K55" i="11"/>
  <c r="J55" i="11"/>
  <c r="I55" i="11"/>
  <c r="H55" i="11"/>
  <c r="G55" i="11"/>
  <c r="F55" i="11"/>
  <c r="E55" i="11"/>
  <c r="AB54" i="11"/>
  <c r="AA54" i="11"/>
  <c r="Z54" i="11"/>
  <c r="Y54" i="11"/>
  <c r="X54" i="11"/>
  <c r="W54" i="11"/>
  <c r="V54" i="11"/>
  <c r="U54" i="11"/>
  <c r="T54" i="11"/>
  <c r="S54" i="11"/>
  <c r="R54" i="11"/>
  <c r="Q54" i="11"/>
  <c r="P54" i="11"/>
  <c r="O54" i="11"/>
  <c r="N54" i="11"/>
  <c r="M54" i="11"/>
  <c r="L54" i="11"/>
  <c r="K54" i="11"/>
  <c r="J54" i="11"/>
  <c r="I54" i="11"/>
  <c r="H54" i="11"/>
  <c r="G54" i="11"/>
  <c r="F54" i="11"/>
  <c r="E54" i="11"/>
  <c r="AB53" i="11"/>
  <c r="AA53" i="11"/>
  <c r="Z53" i="11"/>
  <c r="Y53" i="11"/>
  <c r="X53" i="11"/>
  <c r="W53" i="11"/>
  <c r="V53" i="11"/>
  <c r="U53" i="11"/>
  <c r="T53" i="11"/>
  <c r="S53" i="11"/>
  <c r="R53" i="11"/>
  <c r="Q53" i="11"/>
  <c r="P53" i="11"/>
  <c r="O53" i="11"/>
  <c r="N53" i="11"/>
  <c r="M53" i="11"/>
  <c r="L53" i="11"/>
  <c r="K53" i="11"/>
  <c r="J53" i="11"/>
  <c r="I53" i="11"/>
  <c r="H53" i="11"/>
  <c r="G53" i="11"/>
  <c r="F53" i="11"/>
  <c r="E53" i="11"/>
  <c r="AB52" i="11"/>
  <c r="AA52" i="11"/>
  <c r="Z52" i="11"/>
  <c r="Y52" i="11"/>
  <c r="X52" i="11"/>
  <c r="W52" i="11"/>
  <c r="V52" i="11"/>
  <c r="U52" i="11"/>
  <c r="T52" i="11"/>
  <c r="S52" i="11"/>
  <c r="R52" i="11"/>
  <c r="Q52" i="11"/>
  <c r="P52" i="11"/>
  <c r="O52" i="11"/>
  <c r="N52" i="11"/>
  <c r="M52" i="11"/>
  <c r="L52" i="11"/>
  <c r="K52" i="11"/>
  <c r="J52" i="11"/>
  <c r="I52" i="11"/>
  <c r="H52" i="11"/>
  <c r="G52" i="11"/>
  <c r="F52" i="11"/>
  <c r="E52" i="11"/>
  <c r="AB51" i="11"/>
  <c r="AA51" i="11"/>
  <c r="Z51" i="11"/>
  <c r="Y51" i="11"/>
  <c r="X51" i="11"/>
  <c r="W51" i="11"/>
  <c r="V51" i="11"/>
  <c r="U51" i="11"/>
  <c r="T51" i="11"/>
  <c r="S51" i="11"/>
  <c r="R51" i="11"/>
  <c r="Q51" i="11"/>
  <c r="P51" i="11"/>
  <c r="O51" i="11"/>
  <c r="N51" i="11"/>
  <c r="M51" i="11"/>
  <c r="L51" i="11"/>
  <c r="K51" i="11"/>
  <c r="J51" i="11"/>
  <c r="I51" i="11"/>
  <c r="H51" i="11"/>
  <c r="G51" i="11"/>
  <c r="F51" i="11"/>
  <c r="E51" i="11"/>
  <c r="AB50" i="11"/>
  <c r="AA50" i="11"/>
  <c r="Z50" i="11"/>
  <c r="Y50" i="11"/>
  <c r="X50" i="11"/>
  <c r="W50" i="11"/>
  <c r="V50" i="11"/>
  <c r="U50" i="11"/>
  <c r="T50" i="11"/>
  <c r="S50" i="11"/>
  <c r="R50" i="11"/>
  <c r="Q50" i="11"/>
  <c r="P50" i="11"/>
  <c r="O50" i="11"/>
  <c r="N50" i="11"/>
  <c r="M50" i="11"/>
  <c r="L50" i="11"/>
  <c r="K50" i="11"/>
  <c r="J50" i="11"/>
  <c r="I50" i="11"/>
  <c r="H50" i="11"/>
  <c r="G50" i="11"/>
  <c r="F50" i="11"/>
  <c r="E50" i="11"/>
  <c r="AB49" i="11"/>
  <c r="AA49" i="11"/>
  <c r="Z49" i="11"/>
  <c r="Y49" i="11"/>
  <c r="X49" i="11"/>
  <c r="W49" i="11"/>
  <c r="V49" i="11"/>
  <c r="U49" i="11"/>
  <c r="T49" i="11"/>
  <c r="S49" i="11"/>
  <c r="R49" i="11"/>
  <c r="Q49" i="11"/>
  <c r="P49" i="11"/>
  <c r="O49" i="11"/>
  <c r="N49" i="11"/>
  <c r="M49" i="11"/>
  <c r="L49" i="11"/>
  <c r="K49" i="11"/>
  <c r="J49" i="11"/>
  <c r="I49" i="11"/>
  <c r="H49" i="11"/>
  <c r="G49" i="11"/>
  <c r="F49" i="11"/>
  <c r="E49" i="11"/>
  <c r="AB40" i="11"/>
  <c r="AA40" i="11"/>
  <c r="Z40" i="11"/>
  <c r="Y40" i="11"/>
  <c r="X40" i="11"/>
  <c r="W40" i="11"/>
  <c r="V40" i="11"/>
  <c r="U40" i="11"/>
  <c r="T40" i="11"/>
  <c r="S40" i="11"/>
  <c r="R40" i="11"/>
  <c r="Q40" i="11"/>
  <c r="P40" i="11"/>
  <c r="O40" i="11"/>
  <c r="N40" i="11"/>
  <c r="M40" i="11"/>
  <c r="L40" i="11"/>
  <c r="K40" i="11"/>
  <c r="J40" i="11"/>
  <c r="I40" i="11"/>
  <c r="H40" i="11"/>
  <c r="G40" i="11"/>
  <c r="F40" i="11"/>
  <c r="E40" i="11"/>
  <c r="AB31" i="11"/>
  <c r="AA31" i="11"/>
  <c r="Z31" i="11"/>
  <c r="Y31" i="11"/>
  <c r="X31" i="11"/>
  <c r="W31" i="11"/>
  <c r="V31" i="11"/>
  <c r="U31" i="11"/>
  <c r="T31" i="11"/>
  <c r="S31" i="11"/>
  <c r="R31" i="11"/>
  <c r="Q31" i="11"/>
  <c r="P31" i="11"/>
  <c r="O31" i="11"/>
  <c r="N31" i="11"/>
  <c r="M31" i="11"/>
  <c r="L31" i="11"/>
  <c r="K31" i="11"/>
  <c r="J31" i="11"/>
  <c r="I31" i="11"/>
  <c r="H31" i="11"/>
  <c r="G31" i="11"/>
  <c r="F31" i="11"/>
  <c r="E31" i="11"/>
  <c r="AB30" i="11"/>
  <c r="AA30" i="11"/>
  <c r="Z30" i="11"/>
  <c r="Y30" i="11"/>
  <c r="X30" i="11"/>
  <c r="W30" i="11"/>
  <c r="V30" i="11"/>
  <c r="U30" i="11"/>
  <c r="T30" i="11"/>
  <c r="S30" i="11"/>
  <c r="R30" i="11"/>
  <c r="Q30" i="11"/>
  <c r="P30" i="11"/>
  <c r="O30" i="11"/>
  <c r="N30" i="11"/>
  <c r="M30" i="11"/>
  <c r="L30" i="11"/>
  <c r="K30" i="11"/>
  <c r="J30" i="11"/>
  <c r="I30" i="11"/>
  <c r="H30" i="11"/>
  <c r="G30" i="11"/>
  <c r="F30" i="11"/>
  <c r="E30" i="11"/>
  <c r="AB29" i="11"/>
  <c r="AA29" i="11"/>
  <c r="Z29" i="11"/>
  <c r="Y29" i="11"/>
  <c r="X29" i="11"/>
  <c r="W29" i="11"/>
  <c r="V29" i="11"/>
  <c r="U29" i="11"/>
  <c r="T29" i="11"/>
  <c r="S29" i="11"/>
  <c r="R29" i="11"/>
  <c r="Q29" i="11"/>
  <c r="P29" i="11"/>
  <c r="O29" i="11"/>
  <c r="N29" i="11"/>
  <c r="M29" i="11"/>
  <c r="L29" i="11"/>
  <c r="K29" i="11"/>
  <c r="J29" i="11"/>
  <c r="I29" i="11"/>
  <c r="H29" i="11"/>
  <c r="G29" i="11"/>
  <c r="F29" i="11"/>
  <c r="E29" i="11"/>
  <c r="AB28" i="11"/>
  <c r="AA28" i="11"/>
  <c r="Z28" i="11"/>
  <c r="Y28" i="11"/>
  <c r="X28" i="11"/>
  <c r="W28" i="11"/>
  <c r="V28" i="11"/>
  <c r="U28" i="11"/>
  <c r="T28" i="11"/>
  <c r="S28" i="11"/>
  <c r="R28" i="11"/>
  <c r="Q28" i="11"/>
  <c r="P28" i="11"/>
  <c r="O28" i="11"/>
  <c r="N28" i="11"/>
  <c r="M28" i="11"/>
  <c r="L28" i="11"/>
  <c r="K28" i="11"/>
  <c r="J28" i="11"/>
  <c r="I28" i="11"/>
  <c r="H28" i="11"/>
  <c r="G28" i="11"/>
  <c r="F28" i="11"/>
  <c r="E28" i="11"/>
  <c r="AB27" i="11"/>
  <c r="AA27" i="11"/>
  <c r="Z27" i="11"/>
  <c r="Y27" i="11"/>
  <c r="X27" i="11"/>
  <c r="W27" i="11"/>
  <c r="V27" i="11"/>
  <c r="U27" i="11"/>
  <c r="T27" i="11"/>
  <c r="S27" i="11"/>
  <c r="R27" i="11"/>
  <c r="Q27" i="11"/>
  <c r="P27" i="11"/>
  <c r="O27" i="11"/>
  <c r="N27" i="11"/>
  <c r="M27" i="11"/>
  <c r="L27" i="11"/>
  <c r="K27" i="11"/>
  <c r="J27" i="11"/>
  <c r="I27" i="11"/>
  <c r="H27" i="11"/>
  <c r="G27" i="11"/>
  <c r="F27" i="11"/>
  <c r="E27" i="11"/>
  <c r="AB26" i="11"/>
  <c r="AA26" i="11"/>
  <c r="Z26" i="11"/>
  <c r="Y26" i="11"/>
  <c r="X26" i="11"/>
  <c r="W26" i="11"/>
  <c r="V26" i="11"/>
  <c r="U26" i="11"/>
  <c r="T26" i="11"/>
  <c r="S26" i="11"/>
  <c r="R26" i="11"/>
  <c r="Q26" i="11"/>
  <c r="P26" i="11"/>
  <c r="O26" i="11"/>
  <c r="N26" i="11"/>
  <c r="M26" i="11"/>
  <c r="L26" i="11"/>
  <c r="K26" i="11"/>
  <c r="J26" i="11"/>
  <c r="I26" i="11"/>
  <c r="H26" i="11"/>
  <c r="G26" i="11"/>
  <c r="F26" i="11"/>
  <c r="E26" i="11"/>
  <c r="AB25" i="11"/>
  <c r="AA25" i="11"/>
  <c r="Z25" i="11"/>
  <c r="Y25" i="11"/>
  <c r="X25" i="11"/>
  <c r="W25" i="11"/>
  <c r="V25" i="11"/>
  <c r="U25" i="11"/>
  <c r="T25" i="11"/>
  <c r="S25" i="11"/>
  <c r="R25" i="11"/>
  <c r="Q25" i="11"/>
  <c r="P25" i="11"/>
  <c r="O25" i="11"/>
  <c r="N25" i="11"/>
  <c r="M25" i="11"/>
  <c r="L25" i="11"/>
  <c r="K25" i="11"/>
  <c r="J25" i="11"/>
  <c r="I25" i="11"/>
  <c r="H25" i="11"/>
  <c r="G25" i="11"/>
  <c r="F25" i="11"/>
  <c r="E25" i="11"/>
  <c r="AB24" i="11"/>
  <c r="AA24" i="11"/>
  <c r="Z24" i="11"/>
  <c r="Y24" i="11"/>
  <c r="X24" i="11"/>
  <c r="W24" i="11"/>
  <c r="V24" i="11"/>
  <c r="U24" i="11"/>
  <c r="T24" i="11"/>
  <c r="S24" i="11"/>
  <c r="R24" i="11"/>
  <c r="Q24" i="11"/>
  <c r="P24" i="11"/>
  <c r="O24" i="11"/>
  <c r="N24" i="11"/>
  <c r="M24" i="11"/>
  <c r="L24" i="11"/>
  <c r="K24" i="11"/>
  <c r="J24" i="11"/>
  <c r="I24" i="11"/>
  <c r="H24" i="11"/>
  <c r="G24" i="11"/>
  <c r="F24" i="11"/>
  <c r="E24" i="11"/>
  <c r="AB23" i="11"/>
  <c r="AA23" i="11"/>
  <c r="Z23" i="11"/>
  <c r="Y23" i="11"/>
  <c r="X23" i="11"/>
  <c r="W23" i="11"/>
  <c r="V23" i="11"/>
  <c r="U23" i="11"/>
  <c r="T23" i="11"/>
  <c r="S23" i="11"/>
  <c r="R23" i="11"/>
  <c r="Q23" i="11"/>
  <c r="P23" i="11"/>
  <c r="O23" i="11"/>
  <c r="N23" i="11"/>
  <c r="M23" i="11"/>
  <c r="L23" i="11"/>
  <c r="K23" i="11"/>
  <c r="J23" i="11"/>
  <c r="I23" i="11"/>
  <c r="H23" i="11"/>
  <c r="G23" i="11"/>
  <c r="F23" i="11"/>
  <c r="E23" i="11"/>
  <c r="AB22" i="11"/>
  <c r="AA22" i="11"/>
  <c r="Z22" i="11"/>
  <c r="Y22" i="11"/>
  <c r="X22" i="11"/>
  <c r="W22" i="11"/>
  <c r="V22" i="11"/>
  <c r="U22" i="11"/>
  <c r="T22" i="11"/>
  <c r="S22" i="11"/>
  <c r="R22" i="11"/>
  <c r="Q22" i="11"/>
  <c r="P22" i="11"/>
  <c r="O22" i="11"/>
  <c r="N22" i="11"/>
  <c r="M22" i="11"/>
  <c r="L22" i="11"/>
  <c r="K22" i="11"/>
  <c r="J22" i="11"/>
  <c r="I22" i="11"/>
  <c r="H22" i="11"/>
  <c r="G22" i="11"/>
  <c r="F22" i="11"/>
  <c r="E22" i="11"/>
  <c r="AB17" i="11"/>
  <c r="AA17" i="11"/>
  <c r="Z17" i="11"/>
  <c r="Y17" i="11"/>
  <c r="X17" i="11"/>
  <c r="W17" i="11"/>
  <c r="V17" i="11"/>
  <c r="U17" i="11"/>
  <c r="T17" i="11"/>
  <c r="S17" i="11"/>
  <c r="R17" i="11"/>
  <c r="Q17" i="11"/>
  <c r="P17" i="11"/>
  <c r="O17" i="11"/>
  <c r="N17" i="11"/>
  <c r="M17" i="11"/>
  <c r="L17" i="11"/>
  <c r="K17" i="11"/>
  <c r="J17" i="11"/>
  <c r="I17" i="11"/>
  <c r="H17" i="11"/>
  <c r="G17" i="11"/>
  <c r="F17" i="11"/>
  <c r="E17" i="11"/>
  <c r="AB10" i="11"/>
  <c r="AA10" i="11"/>
  <c r="Z10" i="11"/>
  <c r="Y10" i="11"/>
  <c r="X10" i="11"/>
  <c r="W10" i="11"/>
  <c r="V10" i="11"/>
  <c r="U10" i="11"/>
  <c r="T10" i="11"/>
  <c r="S10" i="11"/>
  <c r="R10" i="11"/>
  <c r="Q10" i="11"/>
  <c r="P10" i="11"/>
  <c r="O10" i="11"/>
  <c r="N10" i="11"/>
  <c r="M10" i="11"/>
  <c r="L10" i="11"/>
  <c r="K10" i="11"/>
  <c r="J10" i="11"/>
  <c r="I10" i="11"/>
  <c r="H10" i="11"/>
  <c r="G10" i="11"/>
  <c r="F10" i="11"/>
  <c r="E10" i="11"/>
  <c r="AB9" i="11"/>
  <c r="AA9" i="11"/>
  <c r="Z9" i="11"/>
  <c r="Y9" i="11"/>
  <c r="X9" i="11"/>
  <c r="W9" i="11"/>
  <c r="V9" i="11"/>
  <c r="U9" i="11"/>
  <c r="T9" i="11"/>
  <c r="S9" i="11"/>
  <c r="R9" i="11"/>
  <c r="Q9" i="11"/>
  <c r="P9" i="11"/>
  <c r="O9" i="11"/>
  <c r="N9" i="11"/>
  <c r="M9" i="11"/>
  <c r="L9" i="11"/>
  <c r="K9" i="11"/>
  <c r="J9" i="11"/>
  <c r="I9" i="11"/>
  <c r="H9" i="11"/>
  <c r="G9" i="11"/>
  <c r="F9" i="11"/>
  <c r="E9" i="11"/>
  <c r="AB25" i="9"/>
  <c r="AA25" i="9"/>
  <c r="Z25" i="9"/>
  <c r="Y25" i="9"/>
  <c r="X25" i="9"/>
  <c r="W25" i="9"/>
  <c r="V25" i="9"/>
  <c r="U25" i="9"/>
  <c r="T25" i="9"/>
  <c r="S25" i="9"/>
  <c r="R25" i="9"/>
  <c r="Q25" i="9"/>
  <c r="P25" i="9"/>
  <c r="O25" i="9"/>
  <c r="N25" i="9"/>
  <c r="M25" i="9"/>
  <c r="L25" i="9"/>
  <c r="K25" i="9"/>
  <c r="J25" i="9"/>
  <c r="I25" i="9"/>
  <c r="H25" i="9"/>
  <c r="G25" i="9"/>
  <c r="F25" i="9"/>
  <c r="E25" i="9"/>
  <c r="AB14" i="9"/>
  <c r="AA14" i="9"/>
  <c r="Z14" i="9"/>
  <c r="Y14" i="9"/>
  <c r="X14" i="9"/>
  <c r="W14" i="9"/>
  <c r="V14" i="9"/>
  <c r="U14" i="9"/>
  <c r="T14" i="9"/>
  <c r="S14" i="9"/>
  <c r="R14" i="9"/>
  <c r="Q14" i="9"/>
  <c r="P14" i="9"/>
  <c r="O14" i="9"/>
  <c r="N14" i="9"/>
  <c r="M14" i="9"/>
  <c r="L14" i="9"/>
  <c r="K14" i="9"/>
  <c r="J14" i="9"/>
  <c r="I14" i="9"/>
  <c r="H14" i="9"/>
  <c r="G14" i="9"/>
  <c r="F14" i="9"/>
  <c r="E14" i="9"/>
  <c r="AB9" i="9"/>
  <c r="AA9" i="9"/>
  <c r="Z9" i="9"/>
  <c r="Y9" i="9"/>
  <c r="X9" i="9"/>
  <c r="W9" i="9"/>
  <c r="V9" i="9"/>
  <c r="U9" i="9"/>
  <c r="T9" i="9"/>
  <c r="S9" i="9"/>
  <c r="R9" i="9"/>
  <c r="Q9" i="9"/>
  <c r="P9" i="9"/>
  <c r="O9" i="9"/>
  <c r="N9" i="9"/>
  <c r="M9" i="9"/>
  <c r="L9" i="9"/>
  <c r="K9" i="9"/>
  <c r="J9" i="9"/>
  <c r="I9" i="9"/>
  <c r="H9" i="9"/>
  <c r="G9" i="9"/>
  <c r="F9" i="9"/>
  <c r="E9" i="9"/>
  <c r="AJ85" i="7"/>
  <c r="AI85" i="7"/>
  <c r="AH85" i="7"/>
  <c r="AG85" i="7"/>
  <c r="AF85" i="7"/>
  <c r="AE85" i="7"/>
  <c r="AD85" i="7"/>
  <c r="AC85" i="7"/>
  <c r="AB85" i="7"/>
  <c r="AA85" i="7"/>
  <c r="Z85" i="7"/>
  <c r="Y85" i="7"/>
  <c r="X85" i="7"/>
  <c r="W85" i="7"/>
  <c r="V85" i="7"/>
  <c r="U85" i="7"/>
  <c r="T85" i="7"/>
  <c r="S85" i="7"/>
  <c r="R85" i="7"/>
  <c r="Q85" i="7"/>
  <c r="P85" i="7"/>
  <c r="O85" i="7"/>
  <c r="N85" i="7"/>
  <c r="M85" i="7"/>
  <c r="L85" i="7"/>
  <c r="K85" i="7"/>
  <c r="J85" i="7"/>
  <c r="I85" i="7"/>
  <c r="H85" i="7"/>
  <c r="G85" i="7"/>
  <c r="F85" i="7"/>
  <c r="E85" i="7"/>
  <c r="AJ81" i="7"/>
  <c r="AI81" i="7"/>
  <c r="AH81" i="7"/>
  <c r="AG81" i="7"/>
  <c r="AF81" i="7"/>
  <c r="AE81" i="7"/>
  <c r="AD81" i="7"/>
  <c r="AC81" i="7"/>
  <c r="AB81" i="7"/>
  <c r="AA81" i="7"/>
  <c r="Z81" i="7"/>
  <c r="Y81" i="7"/>
  <c r="X81" i="7"/>
  <c r="W81" i="7"/>
  <c r="V81" i="7"/>
  <c r="U81" i="7"/>
  <c r="T81" i="7"/>
  <c r="S81" i="7"/>
  <c r="R81" i="7"/>
  <c r="Q81" i="7"/>
  <c r="P81" i="7"/>
  <c r="O81" i="7"/>
  <c r="N81" i="7"/>
  <c r="M81" i="7"/>
  <c r="L81" i="7"/>
  <c r="K81" i="7"/>
  <c r="J81" i="7"/>
  <c r="I81" i="7"/>
  <c r="H81" i="7"/>
  <c r="G81" i="7"/>
  <c r="F81" i="7"/>
  <c r="E81" i="7"/>
  <c r="AJ71" i="7"/>
  <c r="AJ39" i="2" s="1"/>
  <c r="AI71" i="7"/>
  <c r="AI39" i="2" s="1"/>
  <c r="AH71" i="7"/>
  <c r="AH39" i="2" s="1"/>
  <c r="AG71" i="7"/>
  <c r="AG39" i="2" s="1"/>
  <c r="AF71" i="7"/>
  <c r="AF39" i="2" s="1"/>
  <c r="AE71" i="7"/>
  <c r="AE39" i="2" s="1"/>
  <c r="AD71" i="7"/>
  <c r="AD39" i="2" s="1"/>
  <c r="AC71" i="7"/>
  <c r="AC39" i="2" s="1"/>
  <c r="AB71" i="7"/>
  <c r="AB39" i="2" s="1"/>
  <c r="AA71" i="7"/>
  <c r="Z71" i="7"/>
  <c r="Y71" i="7"/>
  <c r="X71" i="7"/>
  <c r="X39" i="2" s="1"/>
  <c r="W71" i="7"/>
  <c r="V71" i="7"/>
  <c r="U71" i="7"/>
  <c r="T71" i="7"/>
  <c r="T39" i="2" s="1"/>
  <c r="S71" i="7"/>
  <c r="R71" i="7"/>
  <c r="Q71" i="7"/>
  <c r="P71" i="7"/>
  <c r="P39" i="2" s="1"/>
  <c r="O71" i="7"/>
  <c r="N71" i="7"/>
  <c r="M71" i="7"/>
  <c r="L71" i="7"/>
  <c r="L39" i="2" s="1"/>
  <c r="K71" i="7"/>
  <c r="J71" i="7"/>
  <c r="I71" i="7"/>
  <c r="H71" i="7"/>
  <c r="H39" i="2" s="1"/>
  <c r="G71" i="7"/>
  <c r="F71" i="7"/>
  <c r="E71" i="7"/>
  <c r="AJ63" i="7"/>
  <c r="AI63" i="7"/>
  <c r="AI38" i="2" s="1"/>
  <c r="AI37" i="2" s="1"/>
  <c r="AH63" i="7"/>
  <c r="AH38" i="2" s="1"/>
  <c r="AH37" i="2" s="1"/>
  <c r="AG63" i="7"/>
  <c r="AG38" i="2" s="1"/>
  <c r="AF63" i="7"/>
  <c r="AE63" i="7"/>
  <c r="AE38" i="2" s="1"/>
  <c r="AE37" i="2" s="1"/>
  <c r="AD63" i="7"/>
  <c r="AD38" i="2" s="1"/>
  <c r="AD37" i="2" s="1"/>
  <c r="AC63" i="7"/>
  <c r="AC38" i="2" s="1"/>
  <c r="AC37" i="2" s="1"/>
  <c r="AB63" i="7"/>
  <c r="AB49" i="7" s="1"/>
  <c r="AA63" i="7"/>
  <c r="Z63" i="7"/>
  <c r="Y63" i="7"/>
  <c r="Y49" i="7" s="1"/>
  <c r="X63" i="7"/>
  <c r="W63" i="7"/>
  <c r="V63" i="7"/>
  <c r="U63" i="7"/>
  <c r="T63" i="7"/>
  <c r="S63" i="7"/>
  <c r="R63" i="7"/>
  <c r="Q63" i="7"/>
  <c r="P63" i="7"/>
  <c r="O63" i="7"/>
  <c r="N63" i="7"/>
  <c r="M63" i="7"/>
  <c r="M49" i="7" s="1"/>
  <c r="L63" i="7"/>
  <c r="K63" i="7"/>
  <c r="J63" i="7"/>
  <c r="I63" i="7"/>
  <c r="I49" i="7" s="1"/>
  <c r="H63" i="7"/>
  <c r="G63" i="7"/>
  <c r="F63" i="7"/>
  <c r="E63" i="7"/>
  <c r="AI62" i="7"/>
  <c r="AE62" i="7"/>
  <c r="AD62" i="7"/>
  <c r="AB62" i="7"/>
  <c r="AA62" i="7"/>
  <c r="Z62" i="7"/>
  <c r="Y62" i="7"/>
  <c r="X62" i="7"/>
  <c r="W62" i="7"/>
  <c r="V62" i="7"/>
  <c r="U62" i="7"/>
  <c r="T62" i="7"/>
  <c r="S62" i="7"/>
  <c r="R62" i="7"/>
  <c r="Q62" i="7"/>
  <c r="P62" i="7"/>
  <c r="O62" i="7"/>
  <c r="N62" i="7"/>
  <c r="M62" i="7"/>
  <c r="L62" i="7"/>
  <c r="K62" i="7"/>
  <c r="J62" i="7"/>
  <c r="I62" i="7"/>
  <c r="H62" i="7"/>
  <c r="G62" i="7"/>
  <c r="F62" i="7"/>
  <c r="E62" i="7"/>
  <c r="AJ61" i="7"/>
  <c r="AI61" i="7"/>
  <c r="AH61" i="7"/>
  <c r="AG61" i="7"/>
  <c r="AF61" i="7"/>
  <c r="AE61" i="7"/>
  <c r="AD61" i="7"/>
  <c r="AC61" i="7"/>
  <c r="AB61" i="7"/>
  <c r="AA61" i="7"/>
  <c r="Z61" i="7"/>
  <c r="Y61" i="7"/>
  <c r="X61" i="7"/>
  <c r="W61" i="7"/>
  <c r="V61" i="7"/>
  <c r="U61" i="7"/>
  <c r="T61" i="7"/>
  <c r="S61" i="7"/>
  <c r="R61" i="7"/>
  <c r="Q61" i="7"/>
  <c r="P61" i="7"/>
  <c r="O61" i="7"/>
  <c r="N61" i="7"/>
  <c r="M61" i="7"/>
  <c r="L61" i="7"/>
  <c r="K61" i="7"/>
  <c r="J61" i="7"/>
  <c r="I61" i="7"/>
  <c r="H61" i="7"/>
  <c r="G61" i="7"/>
  <c r="F61" i="7"/>
  <c r="E61" i="7"/>
  <c r="AJ55" i="7"/>
  <c r="AI55" i="7"/>
  <c r="AH55" i="7"/>
  <c r="AG55" i="7"/>
  <c r="AF55" i="7"/>
  <c r="AE55" i="7"/>
  <c r="AD55" i="7"/>
  <c r="AC55" i="7"/>
  <c r="AB55" i="7"/>
  <c r="AA55" i="7"/>
  <c r="Z55" i="7"/>
  <c r="Y55" i="7"/>
  <c r="X55" i="7"/>
  <c r="W55" i="7"/>
  <c r="V55" i="7"/>
  <c r="U55" i="7"/>
  <c r="T55" i="7"/>
  <c r="S55" i="7"/>
  <c r="R55" i="7"/>
  <c r="Q55" i="7"/>
  <c r="P55" i="7"/>
  <c r="O55" i="7"/>
  <c r="N55" i="7"/>
  <c r="M55" i="7"/>
  <c r="L55" i="7"/>
  <c r="K55" i="7"/>
  <c r="J55" i="7"/>
  <c r="I55" i="7"/>
  <c r="H55" i="7"/>
  <c r="G55" i="7"/>
  <c r="F55" i="7"/>
  <c r="E55" i="7"/>
  <c r="AJ54" i="7"/>
  <c r="AH54" i="7"/>
  <c r="AG54" i="7"/>
  <c r="AF54" i="7"/>
  <c r="AD54" i="7"/>
  <c r="AC54" i="7"/>
  <c r="AB54" i="7"/>
  <c r="AA54" i="7"/>
  <c r="Z54" i="7"/>
  <c r="Y54" i="7"/>
  <c r="X54" i="7"/>
  <c r="W54" i="7"/>
  <c r="V54" i="7"/>
  <c r="U54" i="7"/>
  <c r="T54" i="7"/>
  <c r="S54" i="7"/>
  <c r="R54" i="7"/>
  <c r="Q54" i="7"/>
  <c r="P54" i="7"/>
  <c r="O54" i="7"/>
  <c r="N54" i="7"/>
  <c r="M54" i="7"/>
  <c r="L54" i="7"/>
  <c r="K54" i="7"/>
  <c r="J54" i="7"/>
  <c r="I54" i="7"/>
  <c r="H54" i="7"/>
  <c r="G54" i="7"/>
  <c r="F54" i="7"/>
  <c r="E54" i="7"/>
  <c r="AJ53" i="7"/>
  <c r="AI53" i="7"/>
  <c r="AH53" i="7"/>
  <c r="AG53" i="7"/>
  <c r="AF53" i="7"/>
  <c r="AE53" i="7"/>
  <c r="AD53" i="7"/>
  <c r="AC53" i="7"/>
  <c r="AB53" i="7"/>
  <c r="AA53" i="7"/>
  <c r="Z53" i="7"/>
  <c r="Y53" i="7"/>
  <c r="X53" i="7"/>
  <c r="W53" i="7"/>
  <c r="V53" i="7"/>
  <c r="U53" i="7"/>
  <c r="T53" i="7"/>
  <c r="S53" i="7"/>
  <c r="R53" i="7"/>
  <c r="Q53" i="7"/>
  <c r="P53" i="7"/>
  <c r="O53" i="7"/>
  <c r="N53" i="7"/>
  <c r="M53" i="7"/>
  <c r="L53" i="7"/>
  <c r="K53" i="7"/>
  <c r="J53" i="7"/>
  <c r="I53" i="7"/>
  <c r="H53" i="7"/>
  <c r="G53" i="7"/>
  <c r="F53" i="7"/>
  <c r="E53" i="7"/>
  <c r="AJ52" i="7"/>
  <c r="AI52" i="7"/>
  <c r="AH52" i="7"/>
  <c r="AG52" i="7"/>
  <c r="AF52" i="7"/>
  <c r="AE52" i="7"/>
  <c r="AD52" i="7"/>
  <c r="AC52" i="7"/>
  <c r="AB52" i="7"/>
  <c r="AA52" i="7"/>
  <c r="Z52" i="7"/>
  <c r="Y52" i="7"/>
  <c r="X52" i="7"/>
  <c r="W52" i="7"/>
  <c r="V52" i="7"/>
  <c r="U52" i="7"/>
  <c r="T52" i="7"/>
  <c r="S52" i="7"/>
  <c r="R52" i="7"/>
  <c r="Q52" i="7"/>
  <c r="P52" i="7"/>
  <c r="O52" i="7"/>
  <c r="N52" i="7"/>
  <c r="M52" i="7"/>
  <c r="L52" i="7"/>
  <c r="K52" i="7"/>
  <c r="J52" i="7"/>
  <c r="I52" i="7"/>
  <c r="H52" i="7"/>
  <c r="G52" i="7"/>
  <c r="F52" i="7"/>
  <c r="E52" i="7"/>
  <c r="AJ51" i="7"/>
  <c r="AI51" i="7"/>
  <c r="AH51" i="7"/>
  <c r="AG51" i="7"/>
  <c r="AF51" i="7"/>
  <c r="AE51" i="7"/>
  <c r="AD51" i="7"/>
  <c r="AC51" i="7"/>
  <c r="AB51" i="7"/>
  <c r="AA51" i="7"/>
  <c r="Z51" i="7"/>
  <c r="Y51" i="7"/>
  <c r="X51" i="7"/>
  <c r="W51" i="7"/>
  <c r="V51" i="7"/>
  <c r="U51" i="7"/>
  <c r="T51" i="7"/>
  <c r="S51" i="7"/>
  <c r="R51" i="7"/>
  <c r="Q51" i="7"/>
  <c r="P51" i="7"/>
  <c r="O51" i="7"/>
  <c r="N51" i="7"/>
  <c r="M51" i="7"/>
  <c r="L51" i="7"/>
  <c r="K51" i="7"/>
  <c r="J51" i="7"/>
  <c r="I51" i="7"/>
  <c r="H51" i="7"/>
  <c r="G51" i="7"/>
  <c r="F51" i="7"/>
  <c r="E51" i="7"/>
  <c r="AJ50" i="7"/>
  <c r="AI50" i="7"/>
  <c r="AH50" i="7"/>
  <c r="AG50" i="7"/>
  <c r="AF50" i="7"/>
  <c r="AE50" i="7"/>
  <c r="AD50" i="7"/>
  <c r="AC50" i="7"/>
  <c r="AB50" i="7"/>
  <c r="AA50" i="7"/>
  <c r="Z50" i="7"/>
  <c r="Y50" i="7"/>
  <c r="X50" i="7"/>
  <c r="W50" i="7"/>
  <c r="V50" i="7"/>
  <c r="U50" i="7"/>
  <c r="T50" i="7"/>
  <c r="S50" i="7"/>
  <c r="R50" i="7"/>
  <c r="Q50" i="7"/>
  <c r="P50" i="7"/>
  <c r="O50" i="7"/>
  <c r="N50" i="7"/>
  <c r="M50" i="7"/>
  <c r="L50" i="7"/>
  <c r="K50" i="7"/>
  <c r="J50" i="7"/>
  <c r="I50" i="7"/>
  <c r="H50" i="7"/>
  <c r="G50" i="7"/>
  <c r="F50" i="7"/>
  <c r="E50" i="7"/>
  <c r="AI49" i="7"/>
  <c r="AH49" i="7"/>
  <c r="AG49" i="7"/>
  <c r="AE49" i="7"/>
  <c r="AD49" i="7"/>
  <c r="AA49" i="7"/>
  <c r="Z49" i="7"/>
  <c r="W49" i="7"/>
  <c r="V49" i="7"/>
  <c r="U49" i="7"/>
  <c r="S49" i="7"/>
  <c r="R49" i="7"/>
  <c r="Q49" i="7"/>
  <c r="O49" i="7"/>
  <c r="N49" i="7"/>
  <c r="K49" i="7"/>
  <c r="J49" i="7"/>
  <c r="G49" i="7"/>
  <c r="F49" i="7"/>
  <c r="E49" i="7"/>
  <c r="AJ40" i="7"/>
  <c r="AJ36" i="2" s="1"/>
  <c r="AI40" i="7"/>
  <c r="AI36" i="2" s="1"/>
  <c r="AH40" i="7"/>
  <c r="AH36" i="2" s="1"/>
  <c r="AH44" i="2" s="1"/>
  <c r="AG40" i="7"/>
  <c r="AG36" i="2" s="1"/>
  <c r="AF40" i="7"/>
  <c r="AF36" i="2" s="1"/>
  <c r="AE40" i="7"/>
  <c r="AE36" i="2" s="1"/>
  <c r="AD40" i="7"/>
  <c r="AD36" i="2" s="1"/>
  <c r="AC40" i="7"/>
  <c r="AC36" i="2" s="1"/>
  <c r="AB40" i="7"/>
  <c r="AA40" i="7"/>
  <c r="Z40" i="7"/>
  <c r="Y40" i="7"/>
  <c r="X40" i="7"/>
  <c r="W40" i="7"/>
  <c r="V40" i="7"/>
  <c r="V22" i="7" s="1"/>
  <c r="V95" i="7" s="1"/>
  <c r="U40" i="7"/>
  <c r="U22" i="7" s="1"/>
  <c r="U95" i="7" s="1"/>
  <c r="T40" i="7"/>
  <c r="S40" i="7"/>
  <c r="R40" i="7"/>
  <c r="R22" i="7" s="1"/>
  <c r="R95" i="7" s="1"/>
  <c r="Q40" i="7"/>
  <c r="Q22" i="7" s="1"/>
  <c r="Q95" i="7" s="1"/>
  <c r="P40" i="7"/>
  <c r="O40" i="7"/>
  <c r="N40" i="7"/>
  <c r="N22" i="7" s="1"/>
  <c r="N95" i="7" s="1"/>
  <c r="M40" i="7"/>
  <c r="M22" i="7" s="1"/>
  <c r="M95" i="7" s="1"/>
  <c r="L40" i="7"/>
  <c r="K40" i="7"/>
  <c r="J40" i="7"/>
  <c r="J22" i="7" s="1"/>
  <c r="I40" i="7"/>
  <c r="I22" i="7" s="1"/>
  <c r="I95" i="7" s="1"/>
  <c r="H40" i="7"/>
  <c r="G40" i="7"/>
  <c r="F40" i="7"/>
  <c r="F22" i="7" s="1"/>
  <c r="F95" i="7" s="1"/>
  <c r="E40" i="7"/>
  <c r="E22" i="7" s="1"/>
  <c r="E95" i="7" s="1"/>
  <c r="AJ35" i="2"/>
  <c r="AI35" i="2"/>
  <c r="AF35" i="2"/>
  <c r="AE31" i="7"/>
  <c r="AE35" i="2" s="1"/>
  <c r="AD31" i="7"/>
  <c r="AD35" i="2" s="1"/>
  <c r="AC31" i="7"/>
  <c r="AC35" i="2" s="1"/>
  <c r="AB31" i="7"/>
  <c r="AB35" i="2" s="1"/>
  <c r="AB44" i="2" s="1"/>
  <c r="AA35" i="2"/>
  <c r="Z31" i="7"/>
  <c r="Y31" i="7"/>
  <c r="X31" i="7"/>
  <c r="X22" i="7" s="1"/>
  <c r="W31" i="7"/>
  <c r="V31" i="7"/>
  <c r="U31" i="7"/>
  <c r="T31" i="7"/>
  <c r="S31" i="7"/>
  <c r="R31" i="7"/>
  <c r="Q31" i="7"/>
  <c r="P31" i="7"/>
  <c r="P22" i="7" s="1"/>
  <c r="O31" i="7"/>
  <c r="N31" i="7"/>
  <c r="M31" i="7"/>
  <c r="L31" i="7"/>
  <c r="K31" i="7"/>
  <c r="J31" i="7"/>
  <c r="I31" i="7"/>
  <c r="H31" i="7"/>
  <c r="H22" i="7" s="1"/>
  <c r="G31" i="7"/>
  <c r="F31" i="7"/>
  <c r="E31" i="7"/>
  <c r="AJ30" i="7"/>
  <c r="AH30" i="7"/>
  <c r="AG30" i="7"/>
  <c r="AF30" i="7"/>
  <c r="AE30" i="7"/>
  <c r="AD30" i="7"/>
  <c r="AC30" i="7"/>
  <c r="AB30" i="7"/>
  <c r="AA30" i="7"/>
  <c r="Z30" i="7"/>
  <c r="Y30" i="7"/>
  <c r="X30" i="7"/>
  <c r="W30" i="7"/>
  <c r="V30" i="7"/>
  <c r="U30" i="7"/>
  <c r="T30" i="7"/>
  <c r="S30" i="7"/>
  <c r="R30" i="7"/>
  <c r="Q30" i="7"/>
  <c r="P30" i="7"/>
  <c r="O30" i="7"/>
  <c r="N30" i="7"/>
  <c r="M30" i="7"/>
  <c r="L30" i="7"/>
  <c r="K30" i="7"/>
  <c r="J30" i="7"/>
  <c r="I30" i="7"/>
  <c r="H30" i="7"/>
  <c r="G30" i="7"/>
  <c r="F30" i="7"/>
  <c r="E30" i="7"/>
  <c r="AJ29" i="7"/>
  <c r="AH29" i="7"/>
  <c r="AG29" i="7"/>
  <c r="AF29" i="7"/>
  <c r="AE29" i="7"/>
  <c r="AD29" i="7"/>
  <c r="AC29" i="7"/>
  <c r="AB29" i="7"/>
  <c r="AA29" i="7"/>
  <c r="Z29" i="7"/>
  <c r="Y29" i="7"/>
  <c r="X29" i="7"/>
  <c r="W29" i="7"/>
  <c r="V29" i="7"/>
  <c r="U29" i="7"/>
  <c r="T29" i="7"/>
  <c r="S29" i="7"/>
  <c r="R29" i="7"/>
  <c r="Q29" i="7"/>
  <c r="P29" i="7"/>
  <c r="O29" i="7"/>
  <c r="N29" i="7"/>
  <c r="M29" i="7"/>
  <c r="L29" i="7"/>
  <c r="K29" i="7"/>
  <c r="J29" i="7"/>
  <c r="I29" i="7"/>
  <c r="H29" i="7"/>
  <c r="G29" i="7"/>
  <c r="F29" i="7"/>
  <c r="E29" i="7"/>
  <c r="AJ28" i="7"/>
  <c r="AH28" i="7"/>
  <c r="AG28" i="7"/>
  <c r="AF28" i="7"/>
  <c r="AE28" i="7"/>
  <c r="AD28" i="7"/>
  <c r="AC28" i="7"/>
  <c r="AB28" i="7"/>
  <c r="AA28" i="7"/>
  <c r="Z28" i="7"/>
  <c r="Y28" i="7"/>
  <c r="X28" i="7"/>
  <c r="W28" i="7"/>
  <c r="V28" i="7"/>
  <c r="U28" i="7"/>
  <c r="T28" i="7"/>
  <c r="S28" i="7"/>
  <c r="R28" i="7"/>
  <c r="Q28" i="7"/>
  <c r="P28" i="7"/>
  <c r="O28" i="7"/>
  <c r="N28" i="7"/>
  <c r="M28" i="7"/>
  <c r="L28" i="7"/>
  <c r="K28" i="7"/>
  <c r="J28" i="7"/>
  <c r="I28" i="7"/>
  <c r="H28" i="7"/>
  <c r="G28" i="7"/>
  <c r="F28" i="7"/>
  <c r="E28" i="7"/>
  <c r="Z27" i="7"/>
  <c r="X27" i="7"/>
  <c r="W27" i="7"/>
  <c r="V27" i="7"/>
  <c r="U27" i="7"/>
  <c r="T27" i="7"/>
  <c r="S27" i="7"/>
  <c r="R27" i="7"/>
  <c r="Q27" i="7"/>
  <c r="P27" i="7"/>
  <c r="O27" i="7"/>
  <c r="N27" i="7"/>
  <c r="M27" i="7"/>
  <c r="L27" i="7"/>
  <c r="K27" i="7"/>
  <c r="J27" i="7"/>
  <c r="I27" i="7"/>
  <c r="H27" i="7"/>
  <c r="G27" i="7"/>
  <c r="F27" i="7"/>
  <c r="E27" i="7"/>
  <c r="AH26" i="7"/>
  <c r="AG26" i="7"/>
  <c r="AE26" i="7"/>
  <c r="AD26" i="7"/>
  <c r="AC26" i="7"/>
  <c r="AB26" i="7"/>
  <c r="AA26" i="7"/>
  <c r="Z26" i="7"/>
  <c r="Y26" i="7"/>
  <c r="X26" i="7"/>
  <c r="W26" i="7"/>
  <c r="V26" i="7"/>
  <c r="U26" i="7"/>
  <c r="T26" i="7"/>
  <c r="S26" i="7"/>
  <c r="R26" i="7"/>
  <c r="Q26" i="7"/>
  <c r="P26" i="7"/>
  <c r="O26" i="7"/>
  <c r="N26" i="7"/>
  <c r="M26" i="7"/>
  <c r="L26" i="7"/>
  <c r="K26" i="7"/>
  <c r="J26" i="7"/>
  <c r="I26" i="7"/>
  <c r="H26" i="7"/>
  <c r="G26" i="7"/>
  <c r="F26" i="7"/>
  <c r="E26" i="7"/>
  <c r="AJ25" i="7"/>
  <c r="AH25" i="7"/>
  <c r="AG25" i="7"/>
  <c r="AF25" i="7"/>
  <c r="AE25" i="7"/>
  <c r="AD25" i="7"/>
  <c r="AC25" i="7"/>
  <c r="AC22" i="7" s="1"/>
  <c r="AA25" i="7"/>
  <c r="Z25" i="7"/>
  <c r="Y25" i="7"/>
  <c r="X25" i="7"/>
  <c r="W25" i="7"/>
  <c r="V25" i="7"/>
  <c r="U25" i="7"/>
  <c r="T25" i="7"/>
  <c r="S25" i="7"/>
  <c r="R25" i="7"/>
  <c r="Q25" i="7"/>
  <c r="P25" i="7"/>
  <c r="O25" i="7"/>
  <c r="N25" i="7"/>
  <c r="M25" i="7"/>
  <c r="L25" i="7"/>
  <c r="K25" i="7"/>
  <c r="J25" i="7"/>
  <c r="I25" i="7"/>
  <c r="H25" i="7"/>
  <c r="G25" i="7"/>
  <c r="F25" i="7"/>
  <c r="E25" i="7"/>
  <c r="AJ24" i="7"/>
  <c r="AH24" i="7"/>
  <c r="AG24" i="7"/>
  <c r="AF24" i="7"/>
  <c r="AE24" i="7"/>
  <c r="AD24" i="7"/>
  <c r="AC24" i="7"/>
  <c r="AB24" i="7"/>
  <c r="AA24" i="7"/>
  <c r="Z24" i="7"/>
  <c r="Y24" i="7"/>
  <c r="X24" i="7"/>
  <c r="W24" i="7"/>
  <c r="V24" i="7"/>
  <c r="U24" i="7"/>
  <c r="T24" i="7"/>
  <c r="S24" i="7"/>
  <c r="R24" i="7"/>
  <c r="Q24" i="7"/>
  <c r="P24" i="7"/>
  <c r="O24" i="7"/>
  <c r="N24" i="7"/>
  <c r="M24" i="7"/>
  <c r="L24" i="7"/>
  <c r="K24" i="7"/>
  <c r="J24" i="7"/>
  <c r="I24" i="7"/>
  <c r="H24" i="7"/>
  <c r="G24" i="7"/>
  <c r="F24" i="7"/>
  <c r="E24" i="7"/>
  <c r="AJ23" i="7"/>
  <c r="AH23" i="7"/>
  <c r="AH22" i="7" s="1"/>
  <c r="AH95" i="7" s="1"/>
  <c r="AG23" i="7"/>
  <c r="AF23" i="7"/>
  <c r="AE23" i="7"/>
  <c r="AD23" i="7"/>
  <c r="AD22" i="7" s="1"/>
  <c r="AD95" i="7" s="1"/>
  <c r="AC23" i="7"/>
  <c r="AB23" i="7"/>
  <c r="AA23" i="7"/>
  <c r="Z23" i="7"/>
  <c r="Z22" i="7" s="1"/>
  <c r="Y23" i="7"/>
  <c r="X23" i="7"/>
  <c r="W23" i="7"/>
  <c r="V23" i="7"/>
  <c r="U23" i="7"/>
  <c r="T23" i="7"/>
  <c r="S23" i="7"/>
  <c r="R23" i="7"/>
  <c r="Q23" i="7"/>
  <c r="P23" i="7"/>
  <c r="O23" i="7"/>
  <c r="N23" i="7"/>
  <c r="M23" i="7"/>
  <c r="L23" i="7"/>
  <c r="K23" i="7"/>
  <c r="J23" i="7"/>
  <c r="I23" i="7"/>
  <c r="H23" i="7"/>
  <c r="G23" i="7"/>
  <c r="F23" i="7"/>
  <c r="E23" i="7"/>
  <c r="AI22" i="7"/>
  <c r="AI95" i="7" s="1"/>
  <c r="T22" i="7"/>
  <c r="L22" i="7"/>
  <c r="Z17" i="7"/>
  <c r="Y17" i="7"/>
  <c r="Y9" i="7" s="1"/>
  <c r="X17" i="7"/>
  <c r="W17" i="7"/>
  <c r="V17" i="7"/>
  <c r="U17" i="7"/>
  <c r="T17" i="7"/>
  <c r="S17" i="7"/>
  <c r="R17" i="7"/>
  <c r="Q17" i="7"/>
  <c r="P17" i="7"/>
  <c r="O17" i="7"/>
  <c r="N17" i="7"/>
  <c r="M17" i="7"/>
  <c r="L17" i="7"/>
  <c r="K17" i="7"/>
  <c r="J17" i="7"/>
  <c r="I17" i="7"/>
  <c r="H17" i="7"/>
  <c r="G17" i="7"/>
  <c r="F17" i="7"/>
  <c r="E17" i="7"/>
  <c r="AJ10" i="7"/>
  <c r="AJ27" i="2" s="1"/>
  <c r="AJ26" i="2" s="1"/>
  <c r="AJ43" i="2" s="1"/>
  <c r="AI10" i="7"/>
  <c r="AI27" i="2" s="1"/>
  <c r="AI26" i="2" s="1"/>
  <c r="AI43" i="2" s="1"/>
  <c r="AH10" i="7"/>
  <c r="AG10" i="7"/>
  <c r="AG27" i="2" s="1"/>
  <c r="AG26" i="2" s="1"/>
  <c r="AG43" i="2" s="1"/>
  <c r="AF10" i="7"/>
  <c r="AF27" i="2" s="1"/>
  <c r="AF26" i="2" s="1"/>
  <c r="AF43" i="2" s="1"/>
  <c r="AE10" i="7"/>
  <c r="AE27" i="2" s="1"/>
  <c r="AE26" i="2" s="1"/>
  <c r="AE43" i="2" s="1"/>
  <c r="AD10" i="7"/>
  <c r="AC10" i="7"/>
  <c r="AC27" i="2" s="1"/>
  <c r="AC26" i="2" s="1"/>
  <c r="AC43" i="2" s="1"/>
  <c r="AB10" i="7"/>
  <c r="AA10" i="7"/>
  <c r="AA9" i="7" s="1"/>
  <c r="Z10" i="7"/>
  <c r="Z9" i="7" s="1"/>
  <c r="X10" i="7"/>
  <c r="X9" i="7" s="1"/>
  <c r="W10" i="7"/>
  <c r="V10" i="7"/>
  <c r="U10" i="7"/>
  <c r="U9" i="7" s="1"/>
  <c r="T10" i="7"/>
  <c r="S10" i="7"/>
  <c r="R10" i="7"/>
  <c r="Q10" i="7"/>
  <c r="Q9" i="7" s="1"/>
  <c r="P10" i="7"/>
  <c r="P9" i="7" s="1"/>
  <c r="O10" i="7"/>
  <c r="N10" i="7"/>
  <c r="M10" i="7"/>
  <c r="M9" i="7" s="1"/>
  <c r="L10" i="7"/>
  <c r="K10" i="7"/>
  <c r="J10" i="7"/>
  <c r="I10" i="7"/>
  <c r="I9" i="7" s="1"/>
  <c r="H10" i="7"/>
  <c r="H9" i="7" s="1"/>
  <c r="G10" i="7"/>
  <c r="F10" i="7"/>
  <c r="E10" i="7"/>
  <c r="E9" i="7" s="1"/>
  <c r="AJ9" i="7"/>
  <c r="AF9" i="7"/>
  <c r="AC9" i="7"/>
  <c r="AB9" i="7"/>
  <c r="W9" i="7"/>
  <c r="T9" i="7"/>
  <c r="S9" i="7"/>
  <c r="O9" i="7"/>
  <c r="L9" i="7"/>
  <c r="K9" i="7"/>
  <c r="G9" i="7"/>
  <c r="AJ49" i="6"/>
  <c r="AI49" i="6"/>
  <c r="AH49" i="6"/>
  <c r="AG49" i="6"/>
  <c r="AF49" i="6"/>
  <c r="AE49" i="6"/>
  <c r="AD49" i="6"/>
  <c r="AC49" i="6"/>
  <c r="AB49" i="6"/>
  <c r="AA49" i="6"/>
  <c r="Z49" i="6"/>
  <c r="Y49" i="6"/>
  <c r="X49" i="6"/>
  <c r="W49" i="6"/>
  <c r="V49" i="6"/>
  <c r="U49" i="6"/>
  <c r="T49" i="6"/>
  <c r="S49" i="6"/>
  <c r="R49" i="6"/>
  <c r="Q49" i="6"/>
  <c r="P49" i="6"/>
  <c r="O49" i="6"/>
  <c r="N49" i="6"/>
  <c r="M49" i="6"/>
  <c r="L49" i="6"/>
  <c r="K49" i="6"/>
  <c r="J49" i="6"/>
  <c r="I49" i="6"/>
  <c r="H49" i="6"/>
  <c r="G49" i="6"/>
  <c r="F49" i="6"/>
  <c r="E49" i="6"/>
  <c r="AJ48" i="6"/>
  <c r="AI48" i="6"/>
  <c r="AH48" i="6"/>
  <c r="AG48" i="6"/>
  <c r="AF48" i="6"/>
  <c r="AE48" i="6"/>
  <c r="AD48" i="6"/>
  <c r="AC48" i="6"/>
  <c r="AB48" i="6"/>
  <c r="AA48" i="6"/>
  <c r="Z48" i="6"/>
  <c r="Y48" i="6"/>
  <c r="X48" i="6"/>
  <c r="W48" i="6"/>
  <c r="V48" i="6"/>
  <c r="U48" i="6"/>
  <c r="T48" i="6"/>
  <c r="S48" i="6"/>
  <c r="R48" i="6"/>
  <c r="Q48" i="6"/>
  <c r="P48" i="6"/>
  <c r="O48" i="6"/>
  <c r="N48" i="6"/>
  <c r="M48" i="6"/>
  <c r="L48" i="6"/>
  <c r="K48" i="6"/>
  <c r="J48" i="6"/>
  <c r="I48" i="6"/>
  <c r="H48" i="6"/>
  <c r="G48" i="6"/>
  <c r="F48" i="6"/>
  <c r="E48" i="6"/>
  <c r="AJ45" i="6"/>
  <c r="AI45" i="6"/>
  <c r="AH45" i="6"/>
  <c r="AG45" i="6"/>
  <c r="AF45" i="6"/>
  <c r="AE45" i="6"/>
  <c r="AD45" i="6"/>
  <c r="AC45" i="6"/>
  <c r="AB45" i="6"/>
  <c r="AA45" i="6"/>
  <c r="Z45" i="6"/>
  <c r="Y45" i="6"/>
  <c r="X45" i="6"/>
  <c r="W45" i="6"/>
  <c r="V45" i="6"/>
  <c r="U45" i="6"/>
  <c r="T45" i="6"/>
  <c r="S45" i="6"/>
  <c r="R45" i="6"/>
  <c r="Q45" i="6"/>
  <c r="P45" i="6"/>
  <c r="O45" i="6"/>
  <c r="N45" i="6"/>
  <c r="M45" i="6"/>
  <c r="L45" i="6"/>
  <c r="K45" i="6"/>
  <c r="J45" i="6"/>
  <c r="I45" i="6"/>
  <c r="H45" i="6"/>
  <c r="G45" i="6"/>
  <c r="F45" i="6"/>
  <c r="E45" i="6"/>
  <c r="AJ39" i="6"/>
  <c r="AI39" i="6"/>
  <c r="AH39" i="6"/>
  <c r="AG39" i="6"/>
  <c r="AF39" i="6"/>
  <c r="AE39" i="6"/>
  <c r="AD39" i="6"/>
  <c r="AC39" i="6"/>
  <c r="AB39" i="6"/>
  <c r="AA39" i="6"/>
  <c r="Z39" i="6"/>
  <c r="Y39" i="6"/>
  <c r="X39" i="6"/>
  <c r="W39" i="6"/>
  <c r="V39" i="6"/>
  <c r="U39" i="6"/>
  <c r="T39" i="6"/>
  <c r="S39" i="6"/>
  <c r="R39" i="6"/>
  <c r="Q39" i="6"/>
  <c r="P39" i="6"/>
  <c r="O39" i="6"/>
  <c r="N39" i="6"/>
  <c r="M39" i="6"/>
  <c r="L39" i="6"/>
  <c r="K39" i="6"/>
  <c r="J39" i="6"/>
  <c r="I39" i="6"/>
  <c r="H39" i="6"/>
  <c r="G39" i="6"/>
  <c r="F39" i="6"/>
  <c r="E39" i="6"/>
  <c r="AJ38" i="6"/>
  <c r="AJ22" i="2" s="1"/>
  <c r="AI38" i="6"/>
  <c r="AI22" i="2" s="1"/>
  <c r="AH38" i="6"/>
  <c r="AH22" i="2" s="1"/>
  <c r="AG38" i="6"/>
  <c r="AG22" i="2" s="1"/>
  <c r="AF38" i="6"/>
  <c r="AF22" i="2" s="1"/>
  <c r="AE38" i="6"/>
  <c r="AE22" i="2" s="1"/>
  <c r="AD38" i="6"/>
  <c r="AD22" i="2" s="1"/>
  <c r="AC38" i="6"/>
  <c r="AC22" i="2" s="1"/>
  <c r="AB38" i="6"/>
  <c r="AA38" i="6"/>
  <c r="Z38" i="6"/>
  <c r="Y38" i="6"/>
  <c r="X38" i="6"/>
  <c r="W38" i="6"/>
  <c r="V38" i="6"/>
  <c r="U38" i="6"/>
  <c r="T38" i="6"/>
  <c r="S38" i="6"/>
  <c r="R38" i="6"/>
  <c r="Q38" i="6"/>
  <c r="P38" i="6"/>
  <c r="O38" i="6"/>
  <c r="N38" i="6"/>
  <c r="M38" i="6"/>
  <c r="L38" i="6"/>
  <c r="K38" i="6"/>
  <c r="J38" i="6"/>
  <c r="I38" i="6"/>
  <c r="H38" i="6"/>
  <c r="G38" i="6"/>
  <c r="F38" i="6"/>
  <c r="E38" i="6"/>
  <c r="AJ34" i="6"/>
  <c r="AJ21" i="2" s="1"/>
  <c r="AI34" i="6"/>
  <c r="AI21" i="2" s="1"/>
  <c r="AH34" i="6"/>
  <c r="AH21" i="2" s="1"/>
  <c r="AG34" i="6"/>
  <c r="AG21" i="2" s="1"/>
  <c r="AF34" i="6"/>
  <c r="AF21" i="2" s="1"/>
  <c r="AE34" i="6"/>
  <c r="AE21" i="2" s="1"/>
  <c r="AD34" i="6"/>
  <c r="AD21" i="2" s="1"/>
  <c r="AC34" i="6"/>
  <c r="AC21" i="2" s="1"/>
  <c r="AB34" i="6"/>
  <c r="AA34" i="6"/>
  <c r="Z34" i="6"/>
  <c r="Y34" i="6"/>
  <c r="X34" i="6"/>
  <c r="W34" i="6"/>
  <c r="V34" i="6"/>
  <c r="U34" i="6"/>
  <c r="T34" i="6"/>
  <c r="S34" i="6"/>
  <c r="R34" i="6"/>
  <c r="Q34" i="6"/>
  <c r="P34" i="6"/>
  <c r="O34" i="6"/>
  <c r="N34" i="6"/>
  <c r="M34" i="6"/>
  <c r="L34" i="6"/>
  <c r="K34" i="6"/>
  <c r="J34" i="6"/>
  <c r="I34" i="6"/>
  <c r="H34" i="6"/>
  <c r="G34" i="6"/>
  <c r="F34" i="6"/>
  <c r="E34" i="6"/>
  <c r="AJ31" i="6"/>
  <c r="AI31" i="6"/>
  <c r="AH31" i="6"/>
  <c r="AG31" i="6"/>
  <c r="AF31" i="6"/>
  <c r="AE31" i="6"/>
  <c r="AD31" i="6"/>
  <c r="AC31" i="6"/>
  <c r="AB31" i="6"/>
  <c r="AA31" i="6"/>
  <c r="Z31" i="6"/>
  <c r="Y31" i="6"/>
  <c r="X31" i="6"/>
  <c r="W31" i="6"/>
  <c r="V31" i="6"/>
  <c r="U31" i="6"/>
  <c r="T31" i="6"/>
  <c r="S31" i="6"/>
  <c r="R31" i="6"/>
  <c r="Q31" i="6"/>
  <c r="P31" i="6"/>
  <c r="O31" i="6"/>
  <c r="N31" i="6"/>
  <c r="M31" i="6"/>
  <c r="L31" i="6"/>
  <c r="K31" i="6"/>
  <c r="J31" i="6"/>
  <c r="I31" i="6"/>
  <c r="H31" i="6"/>
  <c r="G31" i="6"/>
  <c r="F31" i="6"/>
  <c r="E31" i="6"/>
  <c r="AJ28" i="6"/>
  <c r="AI28" i="6"/>
  <c r="AH28" i="6"/>
  <c r="AG28" i="6"/>
  <c r="AF28" i="6"/>
  <c r="AE28" i="6"/>
  <c r="AD28" i="6"/>
  <c r="AC28" i="6"/>
  <c r="AB28" i="6"/>
  <c r="AA28" i="6"/>
  <c r="Z28" i="6"/>
  <c r="Y28" i="6"/>
  <c r="X28" i="6"/>
  <c r="W28" i="6"/>
  <c r="V28" i="6"/>
  <c r="U28" i="6"/>
  <c r="T28" i="6"/>
  <c r="S28" i="6"/>
  <c r="R28" i="6"/>
  <c r="Q28" i="6"/>
  <c r="P28" i="6"/>
  <c r="O28" i="6"/>
  <c r="N28" i="6"/>
  <c r="M28" i="6"/>
  <c r="L28" i="6"/>
  <c r="K28" i="6"/>
  <c r="J28" i="6"/>
  <c r="I28" i="6"/>
  <c r="H28" i="6"/>
  <c r="G28" i="6"/>
  <c r="F28" i="6"/>
  <c r="E28" i="6"/>
  <c r="AJ25" i="6"/>
  <c r="AI25" i="6"/>
  <c r="AH25" i="6"/>
  <c r="AG25" i="6"/>
  <c r="AF25" i="6"/>
  <c r="AE25" i="6"/>
  <c r="AD25" i="6"/>
  <c r="AC25" i="6"/>
  <c r="AB25" i="6"/>
  <c r="AA25" i="6"/>
  <c r="Z25" i="6"/>
  <c r="Y25" i="6"/>
  <c r="X25" i="6"/>
  <c r="W25" i="6"/>
  <c r="V25" i="6"/>
  <c r="U25" i="6"/>
  <c r="T25" i="6"/>
  <c r="S25" i="6"/>
  <c r="R25" i="6"/>
  <c r="Q25" i="6"/>
  <c r="P25" i="6"/>
  <c r="O25" i="6"/>
  <c r="N25" i="6"/>
  <c r="M25" i="6"/>
  <c r="L25" i="6"/>
  <c r="K25" i="6"/>
  <c r="J25" i="6"/>
  <c r="I25" i="6"/>
  <c r="H25" i="6"/>
  <c r="G25" i="6"/>
  <c r="F25" i="6"/>
  <c r="E25" i="6"/>
  <c r="AJ24" i="6"/>
  <c r="AJ20" i="2" s="1"/>
  <c r="AI24" i="6"/>
  <c r="AI20" i="2" s="1"/>
  <c r="AH24" i="6"/>
  <c r="AH20" i="2" s="1"/>
  <c r="AG24" i="6"/>
  <c r="AG20" i="2" s="1"/>
  <c r="AF24" i="6"/>
  <c r="AF20" i="2" s="1"/>
  <c r="AE24" i="6"/>
  <c r="AE20" i="2" s="1"/>
  <c r="AD24" i="6"/>
  <c r="AD20" i="2" s="1"/>
  <c r="AC24" i="6"/>
  <c r="AC20" i="2" s="1"/>
  <c r="AB24" i="6"/>
  <c r="AA24" i="6"/>
  <c r="Z24" i="6"/>
  <c r="Y24" i="6"/>
  <c r="X24" i="6"/>
  <c r="W24" i="6"/>
  <c r="V24" i="6"/>
  <c r="U24" i="6"/>
  <c r="T24" i="6"/>
  <c r="S24" i="6"/>
  <c r="R24" i="6"/>
  <c r="Q24" i="6"/>
  <c r="P24" i="6"/>
  <c r="O24" i="6"/>
  <c r="N24" i="6"/>
  <c r="M24" i="6"/>
  <c r="L24" i="6"/>
  <c r="K24" i="6"/>
  <c r="J24" i="6"/>
  <c r="I24" i="6"/>
  <c r="H24" i="6"/>
  <c r="G24" i="6"/>
  <c r="F24" i="6"/>
  <c r="E24" i="6"/>
  <c r="AJ20" i="6"/>
  <c r="AJ19" i="2" s="1"/>
  <c r="AI20" i="6"/>
  <c r="AI19" i="2" s="1"/>
  <c r="AH20" i="6"/>
  <c r="AH19" i="2" s="1"/>
  <c r="AG20" i="6"/>
  <c r="AG19" i="2" s="1"/>
  <c r="AF20" i="6"/>
  <c r="AF19" i="2" s="1"/>
  <c r="AE20" i="6"/>
  <c r="AE19" i="2" s="1"/>
  <c r="AD20" i="6"/>
  <c r="AD19" i="2" s="1"/>
  <c r="AC20" i="6"/>
  <c r="AC19" i="2" s="1"/>
  <c r="AB20" i="6"/>
  <c r="AA20" i="6"/>
  <c r="Z20" i="6"/>
  <c r="Y20" i="6"/>
  <c r="X20" i="6"/>
  <c r="W20" i="6"/>
  <c r="V20" i="6"/>
  <c r="U20" i="6"/>
  <c r="T20" i="6"/>
  <c r="S20" i="6"/>
  <c r="R20" i="6"/>
  <c r="Q20" i="6"/>
  <c r="P20" i="6"/>
  <c r="O20" i="6"/>
  <c r="N20" i="6"/>
  <c r="M20" i="6"/>
  <c r="L20" i="6"/>
  <c r="K20" i="6"/>
  <c r="J20" i="6"/>
  <c r="I20" i="6"/>
  <c r="H20" i="6"/>
  <c r="G20" i="6"/>
  <c r="F20" i="6"/>
  <c r="E20" i="6"/>
  <c r="AJ16" i="6"/>
  <c r="AJ18" i="2" s="1"/>
  <c r="AI16" i="6"/>
  <c r="AI18" i="2" s="1"/>
  <c r="AH16" i="6"/>
  <c r="AH18" i="2" s="1"/>
  <c r="AG16" i="6"/>
  <c r="AG18" i="2" s="1"/>
  <c r="AF16" i="6"/>
  <c r="AF18" i="2" s="1"/>
  <c r="AE16" i="6"/>
  <c r="AE18" i="2" s="1"/>
  <c r="AD16" i="6"/>
  <c r="AD18" i="2" s="1"/>
  <c r="AC16" i="6"/>
  <c r="AC18" i="2" s="1"/>
  <c r="AB16" i="6"/>
  <c r="AA16" i="6"/>
  <c r="Z16" i="6"/>
  <c r="Y16" i="6"/>
  <c r="X16" i="6"/>
  <c r="W16" i="6"/>
  <c r="V16" i="6"/>
  <c r="U16" i="6"/>
  <c r="T16" i="6"/>
  <c r="S16" i="6"/>
  <c r="R16" i="6"/>
  <c r="Q16" i="6"/>
  <c r="P16" i="6"/>
  <c r="O16" i="6"/>
  <c r="N16" i="6"/>
  <c r="M16" i="6"/>
  <c r="L16" i="6"/>
  <c r="K16" i="6"/>
  <c r="J16" i="6"/>
  <c r="I16" i="6"/>
  <c r="H16" i="6"/>
  <c r="G16" i="6"/>
  <c r="F16" i="6"/>
  <c r="E16" i="6"/>
  <c r="AJ11" i="6"/>
  <c r="AI11" i="6"/>
  <c r="AH11" i="6"/>
  <c r="AG11" i="6"/>
  <c r="AF11" i="6"/>
  <c r="AE11" i="6"/>
  <c r="AD11" i="6"/>
  <c r="AC11" i="6"/>
  <c r="AB11" i="6"/>
  <c r="AA11" i="6"/>
  <c r="Z11" i="6"/>
  <c r="Y11" i="6"/>
  <c r="X11" i="6"/>
  <c r="W11" i="6"/>
  <c r="V11" i="6"/>
  <c r="U11" i="6"/>
  <c r="T11" i="6"/>
  <c r="S11" i="6"/>
  <c r="R11" i="6"/>
  <c r="Q11" i="6"/>
  <c r="P11" i="6"/>
  <c r="O11" i="6"/>
  <c r="N11" i="6"/>
  <c r="M11" i="6"/>
  <c r="L11" i="6"/>
  <c r="K11" i="6"/>
  <c r="J11" i="6"/>
  <c r="I11" i="6"/>
  <c r="H11" i="6"/>
  <c r="G11" i="6"/>
  <c r="F11" i="6"/>
  <c r="E11" i="6"/>
  <c r="AJ9" i="6"/>
  <c r="AJ15" i="2" s="1"/>
  <c r="AJ14" i="2" s="1"/>
  <c r="AJ42" i="2" s="1"/>
  <c r="AI9" i="6"/>
  <c r="AI15" i="2" s="1"/>
  <c r="AI14" i="2" s="1"/>
  <c r="AI42" i="2" s="1"/>
  <c r="AH9" i="6"/>
  <c r="AH15" i="2" s="1"/>
  <c r="AH14" i="2" s="1"/>
  <c r="AH42" i="2" s="1"/>
  <c r="AG9" i="6"/>
  <c r="AG15" i="2" s="1"/>
  <c r="AG14" i="2" s="1"/>
  <c r="AF9" i="6"/>
  <c r="AF15" i="2" s="1"/>
  <c r="AF14" i="2" s="1"/>
  <c r="AE9" i="6"/>
  <c r="AE15" i="2" s="1"/>
  <c r="AE14" i="2" s="1"/>
  <c r="AE42" i="2" s="1"/>
  <c r="AD9" i="6"/>
  <c r="AD15" i="2" s="1"/>
  <c r="AD14" i="2" s="1"/>
  <c r="AD42" i="2" s="1"/>
  <c r="AC9" i="6"/>
  <c r="AC15" i="2" s="1"/>
  <c r="AC14" i="2" s="1"/>
  <c r="AC42" i="2" s="1"/>
  <c r="AB9" i="6"/>
  <c r="AA9" i="6"/>
  <c r="Z9" i="6"/>
  <c r="Y9" i="6"/>
  <c r="X9" i="6"/>
  <c r="W9" i="6"/>
  <c r="V9" i="6"/>
  <c r="U9" i="6"/>
  <c r="T9" i="6"/>
  <c r="S9" i="6"/>
  <c r="R9" i="6"/>
  <c r="Q9" i="6"/>
  <c r="P9" i="6"/>
  <c r="O9" i="6"/>
  <c r="N9" i="6"/>
  <c r="M9" i="6"/>
  <c r="L9" i="6"/>
  <c r="K9" i="6"/>
  <c r="J9" i="6"/>
  <c r="I9" i="6"/>
  <c r="H9" i="6"/>
  <c r="G9" i="6"/>
  <c r="F9" i="6"/>
  <c r="E9" i="6"/>
  <c r="AJ8" i="6"/>
  <c r="AI8" i="6"/>
  <c r="AH8" i="6"/>
  <c r="AG8" i="6"/>
  <c r="AF8" i="6"/>
  <c r="AE8" i="6"/>
  <c r="AD8" i="6"/>
  <c r="AC8" i="6"/>
  <c r="AB8" i="6"/>
  <c r="AA8" i="6"/>
  <c r="Z8" i="6"/>
  <c r="Y8" i="6"/>
  <c r="X8" i="6"/>
  <c r="W8" i="6"/>
  <c r="V8" i="6"/>
  <c r="U8" i="6"/>
  <c r="T8" i="6"/>
  <c r="S8" i="6"/>
  <c r="R8" i="6"/>
  <c r="Q8" i="6"/>
  <c r="P8" i="6"/>
  <c r="O8" i="6"/>
  <c r="N8" i="6"/>
  <c r="M8" i="6"/>
  <c r="L8" i="6"/>
  <c r="K8" i="6"/>
  <c r="J8" i="6"/>
  <c r="I8" i="6"/>
  <c r="H8" i="6"/>
  <c r="G8" i="6"/>
  <c r="F8" i="6"/>
  <c r="E8" i="6"/>
  <c r="AJ85" i="5"/>
  <c r="AI85" i="5"/>
  <c r="AH85" i="5"/>
  <c r="AG85" i="5"/>
  <c r="AF85" i="5"/>
  <c r="AE85" i="5"/>
  <c r="AD85" i="5"/>
  <c r="AC85" i="5"/>
  <c r="AB85" i="5"/>
  <c r="AA85" i="5"/>
  <c r="Z85" i="5"/>
  <c r="Y85" i="5"/>
  <c r="X85" i="5"/>
  <c r="W85" i="5"/>
  <c r="V85" i="5"/>
  <c r="U85" i="5"/>
  <c r="T85" i="5"/>
  <c r="S85" i="5"/>
  <c r="R85" i="5"/>
  <c r="Q85" i="5"/>
  <c r="P85" i="5"/>
  <c r="O85" i="5"/>
  <c r="N85" i="5"/>
  <c r="M85" i="5"/>
  <c r="L85" i="5"/>
  <c r="K85" i="5"/>
  <c r="J85" i="5"/>
  <c r="I85" i="5"/>
  <c r="H85" i="5"/>
  <c r="G85" i="5"/>
  <c r="F85" i="5"/>
  <c r="E85" i="5"/>
  <c r="AJ84" i="5"/>
  <c r="AI84" i="5"/>
  <c r="AH84" i="5"/>
  <c r="AG84" i="5"/>
  <c r="AF84" i="5"/>
  <c r="AE84" i="5"/>
  <c r="AD84" i="5"/>
  <c r="AC84" i="5"/>
  <c r="AB84" i="5"/>
  <c r="AA84" i="5"/>
  <c r="Z84" i="5"/>
  <c r="Y84" i="5"/>
  <c r="X84" i="5"/>
  <c r="W84" i="5"/>
  <c r="V84" i="5"/>
  <c r="U84" i="5"/>
  <c r="T84" i="5"/>
  <c r="S84" i="5"/>
  <c r="R84" i="5"/>
  <c r="Q84" i="5"/>
  <c r="P84" i="5"/>
  <c r="O84" i="5"/>
  <c r="N84" i="5"/>
  <c r="M84" i="5"/>
  <c r="L84" i="5"/>
  <c r="K84" i="5"/>
  <c r="J84" i="5"/>
  <c r="I84" i="5"/>
  <c r="H84" i="5"/>
  <c r="G84" i="5"/>
  <c r="F84" i="5"/>
  <c r="E84" i="5"/>
  <c r="AJ80" i="5"/>
  <c r="AJ79" i="5" s="1"/>
  <c r="AI80" i="5"/>
  <c r="AI79" i="5" s="1"/>
  <c r="AH80" i="5"/>
  <c r="AH79" i="5" s="1"/>
  <c r="AG80" i="5"/>
  <c r="AG79" i="5" s="1"/>
  <c r="AF80" i="5"/>
  <c r="AE80" i="5"/>
  <c r="AE79" i="5" s="1"/>
  <c r="AD80" i="5"/>
  <c r="AD79" i="5" s="1"/>
  <c r="AC80" i="5"/>
  <c r="AC79" i="5" s="1"/>
  <c r="AA80" i="5"/>
  <c r="AA79" i="5" s="1"/>
  <c r="Z80" i="5"/>
  <c r="Z79" i="5" s="1"/>
  <c r="Y80" i="5"/>
  <c r="Y79" i="5" s="1"/>
  <c r="X80" i="5"/>
  <c r="X79" i="5" s="1"/>
  <c r="W80" i="5"/>
  <c r="V80" i="5"/>
  <c r="U80" i="5"/>
  <c r="T80" i="5"/>
  <c r="T79" i="5" s="1"/>
  <c r="S80" i="5"/>
  <c r="S79" i="5" s="1"/>
  <c r="R80" i="5"/>
  <c r="R79" i="5" s="1"/>
  <c r="Q80" i="5"/>
  <c r="P80" i="5"/>
  <c r="P79" i="5" s="1"/>
  <c r="O80" i="5"/>
  <c r="O79" i="5" s="1"/>
  <c r="N80" i="5"/>
  <c r="N79" i="5" s="1"/>
  <c r="N62" i="5" s="1"/>
  <c r="N13" i="2" s="1"/>
  <c r="M80" i="5"/>
  <c r="M79" i="5" s="1"/>
  <c r="L80" i="5"/>
  <c r="L79" i="5" s="1"/>
  <c r="K80" i="5"/>
  <c r="K79" i="5" s="1"/>
  <c r="J80" i="5"/>
  <c r="I80" i="5"/>
  <c r="I79" i="5" s="1"/>
  <c r="H80" i="5"/>
  <c r="H79" i="5" s="1"/>
  <c r="G80" i="5"/>
  <c r="F80" i="5"/>
  <c r="F79" i="5" s="1"/>
  <c r="E80" i="5"/>
  <c r="AF79" i="5"/>
  <c r="AB79" i="5"/>
  <c r="W79" i="5"/>
  <c r="V79" i="5"/>
  <c r="U79" i="5"/>
  <c r="Q79" i="5"/>
  <c r="J79" i="5"/>
  <c r="G79" i="5"/>
  <c r="E79" i="5"/>
  <c r="AJ73" i="5"/>
  <c r="AI73" i="5"/>
  <c r="AH73" i="5"/>
  <c r="AG73" i="5"/>
  <c r="AF73" i="5"/>
  <c r="AE73" i="5"/>
  <c r="AD73" i="5"/>
  <c r="AC73" i="5"/>
  <c r="AB73" i="5"/>
  <c r="AA73" i="5"/>
  <c r="Z73" i="5"/>
  <c r="Y73" i="5"/>
  <c r="X73" i="5"/>
  <c r="W73" i="5"/>
  <c r="V73" i="5"/>
  <c r="U73" i="5"/>
  <c r="T73" i="5"/>
  <c r="S73" i="5"/>
  <c r="R73" i="5"/>
  <c r="Q73" i="5"/>
  <c r="P73" i="5"/>
  <c r="O73" i="5"/>
  <c r="N73" i="5"/>
  <c r="M73" i="5"/>
  <c r="L73" i="5"/>
  <c r="K73" i="5"/>
  <c r="J73" i="5"/>
  <c r="I73" i="5"/>
  <c r="H73" i="5"/>
  <c r="G73" i="5"/>
  <c r="F73" i="5"/>
  <c r="E73" i="5"/>
  <c r="X64" i="5"/>
  <c r="W64" i="5"/>
  <c r="V64" i="5"/>
  <c r="U64" i="5"/>
  <c r="T64" i="5"/>
  <c r="S64" i="5"/>
  <c r="R64" i="5"/>
  <c r="Q64" i="5"/>
  <c r="P64" i="5"/>
  <c r="O64" i="5"/>
  <c r="N64" i="5"/>
  <c r="M64" i="5"/>
  <c r="L64" i="5"/>
  <c r="K64" i="5"/>
  <c r="J64" i="5"/>
  <c r="I64" i="5"/>
  <c r="H64" i="5"/>
  <c r="G64" i="5"/>
  <c r="F64" i="5"/>
  <c r="E64" i="5"/>
  <c r="AJ63" i="5"/>
  <c r="AI63" i="5"/>
  <c r="AH63" i="5"/>
  <c r="AG63" i="5"/>
  <c r="AF63" i="5"/>
  <c r="AF62" i="5" s="1"/>
  <c r="AE63" i="5"/>
  <c r="AD63" i="5"/>
  <c r="AD62" i="5" s="1"/>
  <c r="AD13" i="2" s="1"/>
  <c r="AC63" i="5"/>
  <c r="AB63" i="5"/>
  <c r="AB62" i="5" s="1"/>
  <c r="AA63" i="5"/>
  <c r="Z63" i="5"/>
  <c r="Y63" i="5"/>
  <c r="X63" i="5"/>
  <c r="W63" i="5"/>
  <c r="W62" i="5" s="1"/>
  <c r="W13" i="2" s="1"/>
  <c r="V63" i="5"/>
  <c r="U63" i="5"/>
  <c r="T63" i="5"/>
  <c r="S63" i="5"/>
  <c r="S62" i="5" s="1"/>
  <c r="S13" i="2" s="1"/>
  <c r="R63" i="5"/>
  <c r="Q63" i="5"/>
  <c r="P63" i="5"/>
  <c r="O63" i="5"/>
  <c r="N63" i="5"/>
  <c r="M63" i="5"/>
  <c r="L63" i="5"/>
  <c r="K63" i="5"/>
  <c r="J63" i="5"/>
  <c r="I63" i="5"/>
  <c r="I62" i="5" s="1"/>
  <c r="I13" i="2" s="1"/>
  <c r="H63" i="5"/>
  <c r="G63" i="5"/>
  <c r="G62" i="5" s="1"/>
  <c r="G13" i="2" s="1"/>
  <c r="F63" i="5"/>
  <c r="E63" i="5"/>
  <c r="V62" i="5"/>
  <c r="V13" i="2" s="1"/>
  <c r="AJ59" i="5"/>
  <c r="AI59" i="5"/>
  <c r="AH59" i="5"/>
  <c r="AG59" i="5"/>
  <c r="AF59" i="5"/>
  <c r="AE59" i="5"/>
  <c r="AD59" i="5"/>
  <c r="AC59" i="5"/>
  <c r="AB59" i="5"/>
  <c r="AA59" i="5"/>
  <c r="Z59" i="5"/>
  <c r="Y59" i="5"/>
  <c r="X59" i="5"/>
  <c r="W59" i="5"/>
  <c r="V59" i="5"/>
  <c r="U59" i="5"/>
  <c r="T59" i="5"/>
  <c r="S59" i="5"/>
  <c r="R59" i="5"/>
  <c r="Q59" i="5"/>
  <c r="P59" i="5"/>
  <c r="O59" i="5"/>
  <c r="N59" i="5"/>
  <c r="M59" i="5"/>
  <c r="L59" i="5"/>
  <c r="K59" i="5"/>
  <c r="J59" i="5"/>
  <c r="I59" i="5"/>
  <c r="H59" i="5"/>
  <c r="G59" i="5"/>
  <c r="F59" i="5"/>
  <c r="E59" i="5"/>
  <c r="AJ56" i="5"/>
  <c r="AI56" i="5"/>
  <c r="AH56" i="5"/>
  <c r="AG56" i="5"/>
  <c r="AF56" i="5"/>
  <c r="AE56" i="5"/>
  <c r="AD56" i="5"/>
  <c r="AC56" i="5"/>
  <c r="AB56" i="5"/>
  <c r="AA56" i="5"/>
  <c r="Z56" i="5"/>
  <c r="Y56" i="5"/>
  <c r="X56" i="5"/>
  <c r="W56" i="5"/>
  <c r="V56" i="5"/>
  <c r="U56" i="5"/>
  <c r="T56" i="5"/>
  <c r="S56" i="5"/>
  <c r="R56" i="5"/>
  <c r="Q56" i="5"/>
  <c r="P56" i="5"/>
  <c r="O56" i="5"/>
  <c r="N56" i="5"/>
  <c r="M56" i="5"/>
  <c r="L56" i="5"/>
  <c r="K56" i="5"/>
  <c r="J56" i="5"/>
  <c r="I56" i="5"/>
  <c r="H56" i="5"/>
  <c r="G56" i="5"/>
  <c r="F56" i="5"/>
  <c r="E56" i="5"/>
  <c r="AJ53" i="5"/>
  <c r="AI53" i="5"/>
  <c r="AH53" i="5"/>
  <c r="AG53" i="5"/>
  <c r="AF53" i="5"/>
  <c r="AE53" i="5"/>
  <c r="AD53" i="5"/>
  <c r="AC53" i="5"/>
  <c r="AB53" i="5"/>
  <c r="AA53" i="5"/>
  <c r="Z53" i="5"/>
  <c r="Y53" i="5"/>
  <c r="X53" i="5"/>
  <c r="W53" i="5"/>
  <c r="V53" i="5"/>
  <c r="U53" i="5"/>
  <c r="T53" i="5"/>
  <c r="S53" i="5"/>
  <c r="R53" i="5"/>
  <c r="Q53" i="5"/>
  <c r="P53" i="5"/>
  <c r="O53" i="5"/>
  <c r="N53" i="5"/>
  <c r="M53" i="5"/>
  <c r="L53" i="5"/>
  <c r="K53" i="5"/>
  <c r="J53" i="5"/>
  <c r="I53" i="5"/>
  <c r="H53" i="5"/>
  <c r="G53" i="5"/>
  <c r="F53" i="5"/>
  <c r="E53" i="5"/>
  <c r="AJ52" i="5"/>
  <c r="AJ12" i="2" s="1"/>
  <c r="AI52" i="5"/>
  <c r="AI12" i="2" s="1"/>
  <c r="AH52" i="5"/>
  <c r="AH12" i="2" s="1"/>
  <c r="AG52" i="5"/>
  <c r="AG12" i="2" s="1"/>
  <c r="AF52" i="5"/>
  <c r="AF12" i="2" s="1"/>
  <c r="AE52" i="5"/>
  <c r="AE12" i="2" s="1"/>
  <c r="AD52" i="5"/>
  <c r="AD12" i="2" s="1"/>
  <c r="AC52" i="5"/>
  <c r="AC12" i="2" s="1"/>
  <c r="AB52" i="5"/>
  <c r="AA52" i="5"/>
  <c r="Z52" i="5"/>
  <c r="Z12" i="2" s="1"/>
  <c r="Y52" i="5"/>
  <c r="Y12" i="2" s="1"/>
  <c r="X52" i="5"/>
  <c r="W52" i="5"/>
  <c r="V52" i="5"/>
  <c r="V12" i="2" s="1"/>
  <c r="U52" i="5"/>
  <c r="U12" i="2" s="1"/>
  <c r="T52" i="5"/>
  <c r="S52" i="5"/>
  <c r="R52" i="5"/>
  <c r="R12" i="2" s="1"/>
  <c r="Q52" i="5"/>
  <c r="Q12" i="2" s="1"/>
  <c r="P52" i="5"/>
  <c r="O52" i="5"/>
  <c r="N52" i="5"/>
  <c r="M52" i="5"/>
  <c r="M12" i="2" s="1"/>
  <c r="L52" i="5"/>
  <c r="K52" i="5"/>
  <c r="J52" i="5"/>
  <c r="J12" i="2" s="1"/>
  <c r="I52" i="5"/>
  <c r="I12" i="2" s="1"/>
  <c r="H52" i="5"/>
  <c r="G52" i="5"/>
  <c r="F52" i="5"/>
  <c r="F12" i="2" s="1"/>
  <c r="AJ48" i="5"/>
  <c r="AI48" i="5"/>
  <c r="AH48" i="5"/>
  <c r="AG48" i="5"/>
  <c r="AF48" i="5"/>
  <c r="AE48" i="5"/>
  <c r="AD48" i="5"/>
  <c r="AC48" i="5"/>
  <c r="AB48" i="5"/>
  <c r="AA48" i="5"/>
  <c r="Z48" i="5"/>
  <c r="Y48" i="5"/>
  <c r="X48" i="5"/>
  <c r="W48" i="5"/>
  <c r="V48" i="5"/>
  <c r="U48" i="5"/>
  <c r="T48" i="5"/>
  <c r="S48" i="5"/>
  <c r="R48" i="5"/>
  <c r="Q48" i="5"/>
  <c r="P48" i="5"/>
  <c r="O48" i="5"/>
  <c r="N48" i="5"/>
  <c r="M48" i="5"/>
  <c r="L48" i="5"/>
  <c r="K48" i="5"/>
  <c r="J48" i="5"/>
  <c r="I48" i="5"/>
  <c r="H48" i="5"/>
  <c r="G48" i="5"/>
  <c r="F48" i="5"/>
  <c r="E48" i="5"/>
  <c r="AJ43" i="5"/>
  <c r="AI43" i="5"/>
  <c r="AH43" i="5"/>
  <c r="AG43" i="5"/>
  <c r="AF43" i="5"/>
  <c r="AE43" i="5"/>
  <c r="AD43" i="5"/>
  <c r="AC43" i="5"/>
  <c r="AB43" i="5"/>
  <c r="AA43" i="5"/>
  <c r="Z43" i="5"/>
  <c r="Y43" i="5"/>
  <c r="X43" i="5"/>
  <c r="W43" i="5"/>
  <c r="V43" i="5"/>
  <c r="U43" i="5"/>
  <c r="T43" i="5"/>
  <c r="S43" i="5"/>
  <c r="R43" i="5"/>
  <c r="Q43" i="5"/>
  <c r="P43" i="5"/>
  <c r="O43" i="5"/>
  <c r="N43" i="5"/>
  <c r="M43" i="5"/>
  <c r="L43" i="5"/>
  <c r="K43" i="5"/>
  <c r="J43" i="5"/>
  <c r="I43" i="5"/>
  <c r="H43" i="5"/>
  <c r="G43" i="5"/>
  <c r="F43" i="5"/>
  <c r="E43" i="5"/>
  <c r="AJ42" i="5"/>
  <c r="AJ11" i="2" s="1"/>
  <c r="AI42" i="5"/>
  <c r="AI11" i="2" s="1"/>
  <c r="AH42" i="5"/>
  <c r="AH11" i="2" s="1"/>
  <c r="AG42" i="5"/>
  <c r="AG11" i="2" s="1"/>
  <c r="AF42" i="5"/>
  <c r="AF11" i="2" s="1"/>
  <c r="AE42" i="5"/>
  <c r="AE11" i="2" s="1"/>
  <c r="AD42" i="5"/>
  <c r="AD11" i="2" s="1"/>
  <c r="AC42" i="5"/>
  <c r="AC11" i="2" s="1"/>
  <c r="AB42" i="5"/>
  <c r="AA42" i="5"/>
  <c r="Z42" i="5"/>
  <c r="Y42" i="5"/>
  <c r="Y11" i="2" s="1"/>
  <c r="X42" i="5"/>
  <c r="W42" i="5"/>
  <c r="V42" i="5"/>
  <c r="U42" i="5"/>
  <c r="U11" i="2" s="1"/>
  <c r="T42" i="5"/>
  <c r="S42" i="5"/>
  <c r="R42" i="5"/>
  <c r="Q42" i="5"/>
  <c r="Q11" i="2" s="1"/>
  <c r="P42" i="5"/>
  <c r="O42" i="5"/>
  <c r="N42" i="5"/>
  <c r="N11" i="2" s="1"/>
  <c r="M42" i="5"/>
  <c r="M11" i="2" s="1"/>
  <c r="L42" i="5"/>
  <c r="K42" i="5"/>
  <c r="J42" i="5"/>
  <c r="I42" i="5"/>
  <c r="I11" i="2" s="1"/>
  <c r="H42" i="5"/>
  <c r="G42" i="5"/>
  <c r="F42" i="5"/>
  <c r="E42" i="5"/>
  <c r="E11" i="2" s="1"/>
  <c r="AJ34" i="5"/>
  <c r="AI34" i="5"/>
  <c r="AH34" i="5"/>
  <c r="AG34" i="5"/>
  <c r="AF34" i="5"/>
  <c r="AE34" i="5"/>
  <c r="AD34" i="5"/>
  <c r="AC34" i="5"/>
  <c r="AB34" i="5"/>
  <c r="AA34" i="5"/>
  <c r="Z34" i="5"/>
  <c r="Y34" i="5"/>
  <c r="X34" i="5"/>
  <c r="W34" i="5"/>
  <c r="V34" i="5"/>
  <c r="U34" i="5"/>
  <c r="T34" i="5"/>
  <c r="S34" i="5"/>
  <c r="R34" i="5"/>
  <c r="Q34" i="5"/>
  <c r="P34" i="5"/>
  <c r="O34" i="5"/>
  <c r="N34" i="5"/>
  <c r="M34" i="5"/>
  <c r="L34" i="5"/>
  <c r="K34" i="5"/>
  <c r="J34" i="5"/>
  <c r="I34" i="5"/>
  <c r="H34" i="5"/>
  <c r="G34" i="5"/>
  <c r="F34" i="5"/>
  <c r="E34" i="5"/>
  <c r="AJ30" i="5"/>
  <c r="AI30" i="5"/>
  <c r="AH30" i="5"/>
  <c r="AG30" i="5"/>
  <c r="AF30" i="5"/>
  <c r="AE30" i="5"/>
  <c r="AD30" i="5"/>
  <c r="AC30" i="5"/>
  <c r="AB30" i="5"/>
  <c r="AA30" i="5"/>
  <c r="Z30" i="5"/>
  <c r="Z21" i="5" s="1"/>
  <c r="Y30" i="5"/>
  <c r="X30" i="5"/>
  <c r="W30" i="5"/>
  <c r="V30" i="5"/>
  <c r="U30" i="5"/>
  <c r="T30" i="5"/>
  <c r="S30" i="5"/>
  <c r="R30" i="5"/>
  <c r="Q30" i="5"/>
  <c r="P30" i="5"/>
  <c r="O30" i="5"/>
  <c r="N30" i="5"/>
  <c r="M30" i="5"/>
  <c r="L30" i="5"/>
  <c r="K30" i="5"/>
  <c r="J30" i="5"/>
  <c r="I30" i="5"/>
  <c r="H30" i="5"/>
  <c r="G30" i="5"/>
  <c r="F30" i="5"/>
  <c r="E30" i="5"/>
  <c r="AJ22" i="5"/>
  <c r="AJ21" i="5" s="1"/>
  <c r="AI22" i="5"/>
  <c r="AI21" i="5" s="1"/>
  <c r="AH22" i="5"/>
  <c r="AH21" i="5" s="1"/>
  <c r="AG22" i="5"/>
  <c r="AG21" i="5" s="1"/>
  <c r="AF22" i="5"/>
  <c r="AE22" i="5"/>
  <c r="AE21" i="5" s="1"/>
  <c r="AD22" i="5"/>
  <c r="AD21" i="5" s="1"/>
  <c r="AC22" i="5"/>
  <c r="AC21" i="5" s="1"/>
  <c r="AB22" i="5"/>
  <c r="AB21" i="5" s="1"/>
  <c r="AA22" i="5"/>
  <c r="Y22" i="5"/>
  <c r="X22" i="5"/>
  <c r="V22" i="5"/>
  <c r="U22" i="5"/>
  <c r="T22" i="5"/>
  <c r="T21" i="5" s="1"/>
  <c r="S22" i="5"/>
  <c r="R22" i="5"/>
  <c r="Q22" i="5"/>
  <c r="P22" i="5"/>
  <c r="P21" i="5" s="1"/>
  <c r="O22" i="5"/>
  <c r="N22" i="5"/>
  <c r="M22" i="5"/>
  <c r="L22" i="5"/>
  <c r="L21" i="5" s="1"/>
  <c r="K22" i="5"/>
  <c r="J22" i="5"/>
  <c r="I22" i="5"/>
  <c r="H22" i="5"/>
  <c r="H21" i="5" s="1"/>
  <c r="G22" i="5"/>
  <c r="F22" i="5"/>
  <c r="E22" i="5"/>
  <c r="AF21" i="5"/>
  <c r="AA21" i="5"/>
  <c r="W21" i="5"/>
  <c r="AJ15" i="5"/>
  <c r="AI15" i="5"/>
  <c r="AH15" i="5"/>
  <c r="AG15" i="5"/>
  <c r="AF15" i="5"/>
  <c r="AE15" i="5"/>
  <c r="AD15" i="5"/>
  <c r="AC15" i="5"/>
  <c r="AB15" i="5"/>
  <c r="AA15" i="5"/>
  <c r="Z15" i="5"/>
  <c r="Y15" i="5"/>
  <c r="X15" i="5"/>
  <c r="W15" i="5"/>
  <c r="V15" i="5"/>
  <c r="U15" i="5"/>
  <c r="T15" i="5"/>
  <c r="S15" i="5"/>
  <c r="R15" i="5"/>
  <c r="Q15" i="5"/>
  <c r="P15" i="5"/>
  <c r="O15" i="5"/>
  <c r="N15" i="5"/>
  <c r="M15" i="5"/>
  <c r="L15" i="5"/>
  <c r="K15" i="5"/>
  <c r="J15" i="5"/>
  <c r="I15" i="5"/>
  <c r="H15" i="5"/>
  <c r="G15" i="5"/>
  <c r="F15" i="5"/>
  <c r="E15" i="5"/>
  <c r="AJ10" i="5"/>
  <c r="AI10" i="5"/>
  <c r="AH10" i="5"/>
  <c r="AG10" i="5"/>
  <c r="AF10" i="5"/>
  <c r="AE10" i="5"/>
  <c r="AE9" i="5" s="1"/>
  <c r="AD10" i="5"/>
  <c r="AC10" i="5"/>
  <c r="AB10" i="5"/>
  <c r="AA10" i="5"/>
  <c r="Z10" i="5"/>
  <c r="Y10" i="5"/>
  <c r="X10" i="5"/>
  <c r="W10" i="5"/>
  <c r="W9" i="5" s="1"/>
  <c r="W10" i="2" s="1"/>
  <c r="V10" i="5"/>
  <c r="U10" i="5"/>
  <c r="T10" i="5"/>
  <c r="S10" i="5"/>
  <c r="R10" i="5"/>
  <c r="Q10" i="5"/>
  <c r="P10" i="5"/>
  <c r="O10" i="5"/>
  <c r="N10" i="5"/>
  <c r="M10" i="5"/>
  <c r="L10" i="5"/>
  <c r="K10" i="5"/>
  <c r="J10" i="5"/>
  <c r="I10" i="5"/>
  <c r="H10" i="5"/>
  <c r="G10" i="5"/>
  <c r="F10" i="5"/>
  <c r="E10" i="5"/>
  <c r="AF9" i="5"/>
  <c r="AF10" i="2" s="1"/>
  <c r="Z44" i="2"/>
  <c r="U43" i="2"/>
  <c r="U42" i="2"/>
  <c r="M42" i="2"/>
  <c r="E42" i="2"/>
  <c r="AA39" i="2"/>
  <c r="Z39" i="2"/>
  <c r="Y39" i="2"/>
  <c r="W39" i="2"/>
  <c r="V39" i="2"/>
  <c r="U39" i="2"/>
  <c r="S39" i="2"/>
  <c r="R39" i="2"/>
  <c r="Q39" i="2"/>
  <c r="O39" i="2"/>
  <c r="N39" i="2"/>
  <c r="M39" i="2"/>
  <c r="K39" i="2"/>
  <c r="J39" i="2"/>
  <c r="I39" i="2"/>
  <c r="G39" i="2"/>
  <c r="F39" i="2"/>
  <c r="E39" i="2"/>
  <c r="AA38" i="2"/>
  <c r="Z38" i="2"/>
  <c r="Y38" i="2"/>
  <c r="W38" i="2"/>
  <c r="V38" i="2"/>
  <c r="U38" i="2"/>
  <c r="S38" i="2"/>
  <c r="R38" i="2"/>
  <c r="Q38" i="2"/>
  <c r="Q37" i="2" s="1"/>
  <c r="O38" i="2"/>
  <c r="N38" i="2"/>
  <c r="M38" i="2"/>
  <c r="M37" i="2" s="1"/>
  <c r="K38" i="2"/>
  <c r="J38" i="2"/>
  <c r="I38" i="2"/>
  <c r="G38" i="2"/>
  <c r="F38" i="2"/>
  <c r="E38" i="2"/>
  <c r="AA37" i="2"/>
  <c r="W37" i="2"/>
  <c r="V37" i="2"/>
  <c r="S37" i="2"/>
  <c r="R37" i="2"/>
  <c r="O37" i="2"/>
  <c r="N37" i="2"/>
  <c r="K37" i="2"/>
  <c r="J37" i="2"/>
  <c r="G37" i="2"/>
  <c r="F37" i="2"/>
  <c r="AB36" i="2"/>
  <c r="AA36" i="2"/>
  <c r="Z36" i="2"/>
  <c r="Z34" i="2" s="1"/>
  <c r="Y36" i="2"/>
  <c r="X36" i="2"/>
  <c r="W36" i="2"/>
  <c r="V36" i="2"/>
  <c r="U36" i="2"/>
  <c r="T36" i="2"/>
  <c r="S36" i="2"/>
  <c r="R36" i="2"/>
  <c r="Q36" i="2"/>
  <c r="Q44" i="2" s="1"/>
  <c r="P36" i="2"/>
  <c r="O36" i="2"/>
  <c r="N36" i="2"/>
  <c r="M36" i="2"/>
  <c r="L36" i="2"/>
  <c r="K36" i="2"/>
  <c r="J36" i="2"/>
  <c r="I36" i="2"/>
  <c r="I44" i="2" s="1"/>
  <c r="H36" i="2"/>
  <c r="G36" i="2"/>
  <c r="F36" i="2"/>
  <c r="E36" i="2"/>
  <c r="Z35" i="2"/>
  <c r="Y35" i="2"/>
  <c r="X35" i="2"/>
  <c r="V35" i="2"/>
  <c r="U35" i="2"/>
  <c r="T35" i="2"/>
  <c r="R35" i="2"/>
  <c r="Q35" i="2"/>
  <c r="Q34" i="2" s="1"/>
  <c r="P35" i="2"/>
  <c r="N35" i="2"/>
  <c r="M35" i="2"/>
  <c r="L35" i="2"/>
  <c r="J35" i="2"/>
  <c r="I35" i="2"/>
  <c r="H35" i="2"/>
  <c r="F35" i="2"/>
  <c r="E35" i="2"/>
  <c r="AB34" i="2"/>
  <c r="V34" i="2"/>
  <c r="R34" i="2"/>
  <c r="N34" i="2"/>
  <c r="J34" i="2"/>
  <c r="F34" i="2"/>
  <c r="AB30" i="2"/>
  <c r="AA30" i="2"/>
  <c r="Z30" i="2"/>
  <c r="Y30" i="2"/>
  <c r="X30" i="2"/>
  <c r="W30" i="2"/>
  <c r="V30" i="2"/>
  <c r="U30" i="2"/>
  <c r="T30" i="2"/>
  <c r="S30" i="2"/>
  <c r="R30" i="2"/>
  <c r="Q30" i="2"/>
  <c r="P30" i="2"/>
  <c r="O30" i="2"/>
  <c r="N30" i="2"/>
  <c r="M30" i="2"/>
  <c r="L30" i="2"/>
  <c r="K30" i="2"/>
  <c r="J30" i="2"/>
  <c r="I30" i="2"/>
  <c r="H30" i="2"/>
  <c r="G30" i="2"/>
  <c r="F30" i="2"/>
  <c r="E30" i="2"/>
  <c r="AB29" i="2"/>
  <c r="AA29" i="2"/>
  <c r="Z29" i="2"/>
  <c r="Y29" i="2"/>
  <c r="X29" i="2"/>
  <c r="W29" i="2"/>
  <c r="V29" i="2"/>
  <c r="U29" i="2"/>
  <c r="T29" i="2"/>
  <c r="S29" i="2"/>
  <c r="R29" i="2"/>
  <c r="Q29" i="2"/>
  <c r="P29" i="2"/>
  <c r="O29" i="2"/>
  <c r="N29" i="2"/>
  <c r="M29" i="2"/>
  <c r="L29" i="2"/>
  <c r="K29" i="2"/>
  <c r="J29" i="2"/>
  <c r="I29" i="2"/>
  <c r="H29" i="2"/>
  <c r="G29" i="2"/>
  <c r="F29" i="2"/>
  <c r="E29" i="2"/>
  <c r="AB28" i="2"/>
  <c r="AA28" i="2"/>
  <c r="Z28" i="2"/>
  <c r="Y28" i="2"/>
  <c r="X28" i="2"/>
  <c r="W28" i="2"/>
  <c r="V28" i="2"/>
  <c r="U28" i="2"/>
  <c r="T28" i="2"/>
  <c r="S28" i="2"/>
  <c r="R28" i="2"/>
  <c r="Q28" i="2"/>
  <c r="P28" i="2"/>
  <c r="O28" i="2"/>
  <c r="N28" i="2"/>
  <c r="M28" i="2"/>
  <c r="L28" i="2"/>
  <c r="K28" i="2"/>
  <c r="J28" i="2"/>
  <c r="I28" i="2"/>
  <c r="H28" i="2"/>
  <c r="G28" i="2"/>
  <c r="F28" i="2"/>
  <c r="E28" i="2"/>
  <c r="AB27" i="2"/>
  <c r="AA27" i="2"/>
  <c r="Z27" i="2"/>
  <c r="Z26" i="2" s="1"/>
  <c r="Z43" i="2" s="1"/>
  <c r="X27" i="2"/>
  <c r="W27" i="2"/>
  <c r="V27" i="2"/>
  <c r="U27" i="2"/>
  <c r="U26" i="2" s="1"/>
  <c r="T27" i="2"/>
  <c r="S27" i="2"/>
  <c r="R27" i="2"/>
  <c r="Q27" i="2"/>
  <c r="Q26" i="2" s="1"/>
  <c r="Q43" i="2" s="1"/>
  <c r="P27" i="2"/>
  <c r="O27" i="2"/>
  <c r="N27" i="2"/>
  <c r="M27" i="2"/>
  <c r="M26" i="2" s="1"/>
  <c r="M43" i="2" s="1"/>
  <c r="L27" i="2"/>
  <c r="K27" i="2"/>
  <c r="J27" i="2"/>
  <c r="I27" i="2"/>
  <c r="I26" i="2" s="1"/>
  <c r="I43" i="2" s="1"/>
  <c r="H27" i="2"/>
  <c r="G27" i="2"/>
  <c r="F27" i="2"/>
  <c r="E27" i="2"/>
  <c r="E26" i="2" s="1"/>
  <c r="E43" i="2" s="1"/>
  <c r="AB26" i="2"/>
  <c r="X26" i="2"/>
  <c r="X43" i="2" s="1"/>
  <c r="W26" i="2"/>
  <c r="T26" i="2"/>
  <c r="T43" i="2" s="1"/>
  <c r="S26" i="2"/>
  <c r="P26" i="2"/>
  <c r="P43" i="2" s="1"/>
  <c r="O26" i="2"/>
  <c r="L26" i="2"/>
  <c r="L43" i="2" s="1"/>
  <c r="K26" i="2"/>
  <c r="H26" i="2"/>
  <c r="H43" i="2" s="1"/>
  <c r="G26" i="2"/>
  <c r="AB22" i="2"/>
  <c r="AA22" i="2"/>
  <c r="Z22" i="2"/>
  <c r="Y22" i="2"/>
  <c r="X22" i="2"/>
  <c r="W22" i="2"/>
  <c r="V22" i="2"/>
  <c r="U22" i="2"/>
  <c r="T22" i="2"/>
  <c r="S22" i="2"/>
  <c r="R22" i="2"/>
  <c r="Q22" i="2"/>
  <c r="P22" i="2"/>
  <c r="O22" i="2"/>
  <c r="N22" i="2"/>
  <c r="M22" i="2"/>
  <c r="L22" i="2"/>
  <c r="K22" i="2"/>
  <c r="J22" i="2"/>
  <c r="I22" i="2"/>
  <c r="H22" i="2"/>
  <c r="G22" i="2"/>
  <c r="F22" i="2"/>
  <c r="E22" i="2"/>
  <c r="AB21" i="2"/>
  <c r="AA21" i="2"/>
  <c r="Z21" i="2"/>
  <c r="Y21" i="2"/>
  <c r="X21" i="2"/>
  <c r="W21" i="2"/>
  <c r="V21" i="2"/>
  <c r="U21" i="2"/>
  <c r="T21" i="2"/>
  <c r="S21" i="2"/>
  <c r="R21" i="2"/>
  <c r="Q21" i="2"/>
  <c r="P21" i="2"/>
  <c r="O21" i="2"/>
  <c r="N21" i="2"/>
  <c r="M21" i="2"/>
  <c r="L21" i="2"/>
  <c r="K21" i="2"/>
  <c r="J21" i="2"/>
  <c r="I21" i="2"/>
  <c r="H21" i="2"/>
  <c r="G21" i="2"/>
  <c r="F21" i="2"/>
  <c r="E21" i="2"/>
  <c r="AB20" i="2"/>
  <c r="AA20" i="2"/>
  <c r="Z20" i="2"/>
  <c r="Y20" i="2"/>
  <c r="X20" i="2"/>
  <c r="W20" i="2"/>
  <c r="V20" i="2"/>
  <c r="U20" i="2"/>
  <c r="T20" i="2"/>
  <c r="S20" i="2"/>
  <c r="R20" i="2"/>
  <c r="Q20" i="2"/>
  <c r="P20" i="2"/>
  <c r="O20" i="2"/>
  <c r="N20" i="2"/>
  <c r="M20" i="2"/>
  <c r="L20" i="2"/>
  <c r="K20" i="2"/>
  <c r="J20" i="2"/>
  <c r="I20" i="2"/>
  <c r="H20" i="2"/>
  <c r="G20" i="2"/>
  <c r="F20" i="2"/>
  <c r="E20" i="2"/>
  <c r="AB19" i="2"/>
  <c r="AA19" i="2"/>
  <c r="Z19" i="2"/>
  <c r="Y19" i="2"/>
  <c r="X19" i="2"/>
  <c r="W19" i="2"/>
  <c r="V19" i="2"/>
  <c r="U19" i="2"/>
  <c r="T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AB18" i="2"/>
  <c r="AA18" i="2"/>
  <c r="Z18" i="2"/>
  <c r="Y18" i="2"/>
  <c r="X18" i="2"/>
  <c r="W18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AB17" i="2"/>
  <c r="AA17" i="2"/>
  <c r="Z17" i="2"/>
  <c r="Y17" i="2"/>
  <c r="X17" i="2"/>
  <c r="W17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AB16" i="2"/>
  <c r="AA16" i="2"/>
  <c r="Z16" i="2"/>
  <c r="Y16" i="2"/>
  <c r="X16" i="2"/>
  <c r="W16" i="2"/>
  <c r="V16" i="2"/>
  <c r="U16" i="2"/>
  <c r="T16" i="2"/>
  <c r="S16" i="2"/>
  <c r="R16" i="2"/>
  <c r="Q16" i="2"/>
  <c r="P16" i="2"/>
  <c r="O16" i="2"/>
  <c r="N16" i="2"/>
  <c r="M16" i="2"/>
  <c r="L16" i="2"/>
  <c r="K16" i="2"/>
  <c r="J16" i="2"/>
  <c r="I16" i="2"/>
  <c r="H16" i="2"/>
  <c r="G16" i="2"/>
  <c r="F16" i="2"/>
  <c r="E16" i="2"/>
  <c r="AB15" i="2"/>
  <c r="AA15" i="2"/>
  <c r="Z15" i="2"/>
  <c r="Y15" i="2"/>
  <c r="X15" i="2"/>
  <c r="W15" i="2"/>
  <c r="V15" i="2"/>
  <c r="U15" i="2"/>
  <c r="T15" i="2"/>
  <c r="S15" i="2"/>
  <c r="R15" i="2"/>
  <c r="Q15" i="2"/>
  <c r="P15" i="2"/>
  <c r="O15" i="2"/>
  <c r="N15" i="2"/>
  <c r="M15" i="2"/>
  <c r="L15" i="2"/>
  <c r="K15" i="2"/>
  <c r="J15" i="2"/>
  <c r="I15" i="2"/>
  <c r="H15" i="2"/>
  <c r="G15" i="2"/>
  <c r="F15" i="2"/>
  <c r="E15" i="2"/>
  <c r="AB14" i="2"/>
  <c r="AB42" i="2" s="1"/>
  <c r="AA14" i="2"/>
  <c r="AA42" i="2" s="1"/>
  <c r="Z14" i="2"/>
  <c r="Z42" i="2" s="1"/>
  <c r="Y14" i="2"/>
  <c r="Y42" i="2" s="1"/>
  <c r="X14" i="2"/>
  <c r="X42" i="2" s="1"/>
  <c r="W14" i="2"/>
  <c r="V14" i="2"/>
  <c r="V42" i="2" s="1"/>
  <c r="U14" i="2"/>
  <c r="T14" i="2"/>
  <c r="T42" i="2" s="1"/>
  <c r="S14" i="2"/>
  <c r="R14" i="2"/>
  <c r="R42" i="2" s="1"/>
  <c r="Q14" i="2"/>
  <c r="P14" i="2"/>
  <c r="P42" i="2" s="1"/>
  <c r="O14" i="2"/>
  <c r="N14" i="2"/>
  <c r="N42" i="2" s="1"/>
  <c r="M14" i="2"/>
  <c r="L14" i="2"/>
  <c r="L42" i="2" s="1"/>
  <c r="K14" i="2"/>
  <c r="J14" i="2"/>
  <c r="J42" i="2" s="1"/>
  <c r="I14" i="2"/>
  <c r="H14" i="2"/>
  <c r="H31" i="2" s="1"/>
  <c r="H88" i="13" s="1"/>
  <c r="G14" i="2"/>
  <c r="F14" i="2"/>
  <c r="F42" i="2" s="1"/>
  <c r="E14" i="2"/>
  <c r="AB12" i="2"/>
  <c r="AA12" i="2"/>
  <c r="X12" i="2"/>
  <c r="W12" i="2"/>
  <c r="T12" i="2"/>
  <c r="S12" i="2"/>
  <c r="P12" i="2"/>
  <c r="O12" i="2"/>
  <c r="N12" i="2"/>
  <c r="L12" i="2"/>
  <c r="K12" i="2"/>
  <c r="H12" i="2"/>
  <c r="G12" i="2"/>
  <c r="AB11" i="2"/>
  <c r="AA11" i="2"/>
  <c r="Z11" i="2"/>
  <c r="X11" i="2"/>
  <c r="W11" i="2"/>
  <c r="V11" i="2"/>
  <c r="T11" i="2"/>
  <c r="S11" i="2"/>
  <c r="R11" i="2"/>
  <c r="P11" i="2"/>
  <c r="O11" i="2"/>
  <c r="L11" i="2"/>
  <c r="K11" i="2"/>
  <c r="J11" i="2"/>
  <c r="H11" i="2"/>
  <c r="G11" i="2"/>
  <c r="F11" i="2"/>
  <c r="O42" i="2" l="1"/>
  <c r="O31" i="2"/>
  <c r="W42" i="2"/>
  <c r="W31" i="2"/>
  <c r="S22" i="7"/>
  <c r="S95" i="7" s="1"/>
  <c r="S35" i="2"/>
  <c r="H49" i="7"/>
  <c r="H95" i="7" s="1"/>
  <c r="H38" i="2"/>
  <c r="H37" i="2" s="1"/>
  <c r="P49" i="7"/>
  <c r="P38" i="2"/>
  <c r="P37" i="2" s="1"/>
  <c r="AF38" i="2"/>
  <c r="AF37" i="2" s="1"/>
  <c r="AF49" i="7"/>
  <c r="X44" i="2"/>
  <c r="X34" i="2"/>
  <c r="P95" i="7"/>
  <c r="Z95" i="7"/>
  <c r="K42" i="2"/>
  <c r="K31" i="2"/>
  <c r="S43" i="2"/>
  <c r="L44" i="2"/>
  <c r="L34" i="2"/>
  <c r="T95" i="7"/>
  <c r="G35" i="2"/>
  <c r="G22" i="7"/>
  <c r="G95" i="7" s="1"/>
  <c r="O35" i="2"/>
  <c r="O22" i="7"/>
  <c r="O95" i="7" s="1"/>
  <c r="W35" i="2"/>
  <c r="W22" i="7"/>
  <c r="W95" i="7" s="1"/>
  <c r="AG34" i="2"/>
  <c r="AG44" i="2"/>
  <c r="L49" i="7"/>
  <c r="L38" i="2"/>
  <c r="L37" i="2" s="1"/>
  <c r="T49" i="7"/>
  <c r="T38" i="2"/>
  <c r="T37" i="2" s="1"/>
  <c r="I88" i="13"/>
  <c r="H44" i="2"/>
  <c r="H34" i="2"/>
  <c r="E31" i="2"/>
  <c r="M31" i="2"/>
  <c r="O43" i="2"/>
  <c r="F26" i="2"/>
  <c r="N26" i="2"/>
  <c r="V26" i="2"/>
  <c r="I37" i="2"/>
  <c r="Z8" i="7"/>
  <c r="AD27" i="2"/>
  <c r="AD26" i="2" s="1"/>
  <c r="AD9" i="7"/>
  <c r="AD8" i="7" s="1"/>
  <c r="AH27" i="2"/>
  <c r="AH26" i="2" s="1"/>
  <c r="AH43" i="2" s="1"/>
  <c r="AH9" i="7"/>
  <c r="AH8" i="7" s="1"/>
  <c r="E88" i="13"/>
  <c r="M88" i="13"/>
  <c r="U88" i="13"/>
  <c r="G42" i="2"/>
  <c r="G31" i="2"/>
  <c r="S42" i="2"/>
  <c r="S31" i="2"/>
  <c r="K43" i="2"/>
  <c r="K22" i="7"/>
  <c r="K95" i="7" s="1"/>
  <c r="K35" i="2"/>
  <c r="X49" i="7"/>
  <c r="X95" i="7" s="1"/>
  <c r="X38" i="2"/>
  <c r="X37" i="2" s="1"/>
  <c r="M34" i="2"/>
  <c r="I31" i="2"/>
  <c r="Q31" i="2"/>
  <c r="Q88" i="13" s="1"/>
  <c r="U31" i="2"/>
  <c r="G43" i="2"/>
  <c r="W43" i="2"/>
  <c r="J26" i="2"/>
  <c r="R26" i="2"/>
  <c r="I34" i="2"/>
  <c r="T44" i="2"/>
  <c r="T34" i="2"/>
  <c r="Y37" i="2"/>
  <c r="E34" i="2"/>
  <c r="P44" i="2"/>
  <c r="P34" i="2"/>
  <c r="U34" i="2"/>
  <c r="E37" i="2"/>
  <c r="U37" i="2"/>
  <c r="AI9" i="5"/>
  <c r="AI10" i="2" s="1"/>
  <c r="L95" i="7"/>
  <c r="AJ38" i="2"/>
  <c r="AJ37" i="2" s="1"/>
  <c r="AJ49" i="7"/>
  <c r="AA26" i="2"/>
  <c r="H42" i="2"/>
  <c r="N9" i="7"/>
  <c r="AA8" i="7"/>
  <c r="AA22" i="7"/>
  <c r="AA95" i="7" s="1"/>
  <c r="AE22" i="7"/>
  <c r="AE95" i="7" s="1"/>
  <c r="AG37" i="2"/>
  <c r="AH34" i="2"/>
  <c r="L31" i="2"/>
  <c r="L88" i="13" s="1"/>
  <c r="P31" i="2"/>
  <c r="P88" i="13" s="1"/>
  <c r="T31" i="2"/>
  <c r="T88" i="13" s="1"/>
  <c r="X31" i="2"/>
  <c r="F44" i="2"/>
  <c r="J44" i="2"/>
  <c r="N44" i="2"/>
  <c r="R44" i="2"/>
  <c r="V44" i="2"/>
  <c r="I42" i="2"/>
  <c r="Q42" i="2"/>
  <c r="E44" i="2"/>
  <c r="M44" i="2"/>
  <c r="U44" i="2"/>
  <c r="K62" i="5"/>
  <c r="K13" i="2" s="1"/>
  <c r="O62" i="5"/>
  <c r="O13" i="2" s="1"/>
  <c r="AA62" i="5"/>
  <c r="AA13" i="2" s="1"/>
  <c r="AJ62" i="5"/>
  <c r="AJ13" i="2" s="1"/>
  <c r="AF42" i="2"/>
  <c r="AF31" i="2"/>
  <c r="AG9" i="7"/>
  <c r="AB22" i="7"/>
  <c r="AB95" i="7" s="1"/>
  <c r="AG22" i="7"/>
  <c r="AG95" i="7" s="1"/>
  <c r="AC49" i="7"/>
  <c r="AC95" i="7" s="1"/>
  <c r="AJ31" i="2"/>
  <c r="Y44" i="2"/>
  <c r="AA9" i="5"/>
  <c r="AA10" i="2" s="1"/>
  <c r="F9" i="7"/>
  <c r="J9" i="7"/>
  <c r="R9" i="7"/>
  <c r="V9" i="7"/>
  <c r="AJ22" i="7"/>
  <c r="AJ95" i="7" s="1"/>
  <c r="J95" i="7"/>
  <c r="AB43" i="2"/>
  <c r="AB38" i="2"/>
  <c r="AB37" i="2" s="1"/>
  <c r="AG31" i="2"/>
  <c r="G88" i="13"/>
  <c r="K88" i="13"/>
  <c r="O88" i="13"/>
  <c r="S88" i="13"/>
  <c r="W88" i="13"/>
  <c r="AI31" i="2"/>
  <c r="Z37" i="2"/>
  <c r="AJ9" i="5"/>
  <c r="AC44" i="2"/>
  <c r="AC34" i="2"/>
  <c r="AC31" i="2"/>
  <c r="G21" i="5"/>
  <c r="G9" i="5" s="1"/>
  <c r="K21" i="5"/>
  <c r="O21" i="5"/>
  <c r="S21" i="5"/>
  <c r="AC9" i="5"/>
  <c r="AC10" i="2" s="1"/>
  <c r="AG9" i="5"/>
  <c r="AG10" i="2" s="1"/>
  <c r="E21" i="5"/>
  <c r="E9" i="5" s="1"/>
  <c r="E10" i="2" s="1"/>
  <c r="I21" i="5"/>
  <c r="I9" i="5" s="1"/>
  <c r="M21" i="5"/>
  <c r="M9" i="5" s="1"/>
  <c r="M10" i="2" s="1"/>
  <c r="Q21" i="5"/>
  <c r="Q9" i="5" s="1"/>
  <c r="U21" i="5"/>
  <c r="U9" i="5" s="1"/>
  <c r="U10" i="2" s="1"/>
  <c r="F62" i="5"/>
  <c r="F13" i="2" s="1"/>
  <c r="J62" i="5"/>
  <c r="J13" i="2" s="1"/>
  <c r="R62" i="5"/>
  <c r="R13" i="2" s="1"/>
  <c r="AE9" i="7"/>
  <c r="AI9" i="7"/>
  <c r="Y22" i="7"/>
  <c r="Y95" i="7" s="1"/>
  <c r="AD44" i="2"/>
  <c r="AD34" i="2"/>
  <c r="AB9" i="5"/>
  <c r="AB10" i="2" s="1"/>
  <c r="E62" i="5"/>
  <c r="E13" i="2" s="1"/>
  <c r="M62" i="5"/>
  <c r="M13" i="2" s="1"/>
  <c r="Q62" i="5"/>
  <c r="Q13" i="2" s="1"/>
  <c r="L9" i="5"/>
  <c r="L10" i="2" s="1"/>
  <c r="T9" i="5"/>
  <c r="T10" i="2" s="1"/>
  <c r="AD9" i="5"/>
  <c r="AD10" i="2" s="1"/>
  <c r="AD9" i="2" s="1"/>
  <c r="AH9" i="5"/>
  <c r="AH10" i="2" s="1"/>
  <c r="F21" i="5"/>
  <c r="F9" i="5" s="1"/>
  <c r="F8" i="5" s="1"/>
  <c r="J21" i="5"/>
  <c r="J9" i="5" s="1"/>
  <c r="N21" i="5"/>
  <c r="N9" i="5" s="1"/>
  <c r="N8" i="5" s="1"/>
  <c r="R21" i="5"/>
  <c r="R9" i="5" s="1"/>
  <c r="V21" i="5"/>
  <c r="V9" i="5" s="1"/>
  <c r="V10" i="2" s="1"/>
  <c r="V9" i="2" s="1"/>
  <c r="Z9" i="5"/>
  <c r="Z10" i="2" s="1"/>
  <c r="AE62" i="5"/>
  <c r="AE13" i="2" s="1"/>
  <c r="AI62" i="5"/>
  <c r="AI13" i="2" s="1"/>
  <c r="AI9" i="2" s="1"/>
  <c r="S9" i="5"/>
  <c r="S8" i="5" s="1"/>
  <c r="O9" i="5"/>
  <c r="U62" i="5"/>
  <c r="U13" i="2" s="1"/>
  <c r="U9" i="2" s="1"/>
  <c r="E52" i="5"/>
  <c r="E12" i="2" s="1"/>
  <c r="X21" i="5"/>
  <c r="O10" i="2"/>
  <c r="F10" i="2"/>
  <c r="F9" i="2" s="1"/>
  <c r="K9" i="5"/>
  <c r="S10" i="2"/>
  <c r="S9" i="2" s="1"/>
  <c r="AE10" i="2"/>
  <c r="AE8" i="5"/>
  <c r="AA9" i="2"/>
  <c r="AA24" i="2" s="1"/>
  <c r="W9" i="2"/>
  <c r="I8" i="5"/>
  <c r="U8" i="5"/>
  <c r="AI8" i="5"/>
  <c r="AJ10" i="2"/>
  <c r="AJ9" i="2" s="1"/>
  <c r="AJ8" i="5"/>
  <c r="H9" i="5"/>
  <c r="H62" i="5"/>
  <c r="H13" i="2" s="1"/>
  <c r="L62" i="5"/>
  <c r="P62" i="5"/>
  <c r="P13" i="2" s="1"/>
  <c r="T62" i="5"/>
  <c r="X62" i="5"/>
  <c r="X13" i="2" s="1"/>
  <c r="AA8" i="5"/>
  <c r="Q8" i="5"/>
  <c r="P9" i="5"/>
  <c r="X9" i="5"/>
  <c r="Y21" i="5"/>
  <c r="Y9" i="5" s="1"/>
  <c r="Y10" i="2" s="1"/>
  <c r="AD8" i="5"/>
  <c r="I10" i="2"/>
  <c r="I9" i="2" s="1"/>
  <c r="Q10" i="2"/>
  <c r="Q9" i="2" s="1"/>
  <c r="W8" i="5"/>
  <c r="Y62" i="5"/>
  <c r="Y13" i="2" s="1"/>
  <c r="Y9" i="2" s="1"/>
  <c r="AC62" i="5"/>
  <c r="AG62" i="5"/>
  <c r="Z62" i="5"/>
  <c r="Z13" i="2" s="1"/>
  <c r="Z9" i="2" s="1"/>
  <c r="AH62" i="5"/>
  <c r="AH13" i="2" s="1"/>
  <c r="AH9" i="2" s="1"/>
  <c r="AB13" i="2"/>
  <c r="AF13" i="2"/>
  <c r="AF9" i="2" s="1"/>
  <c r="AF8" i="5"/>
  <c r="Y34" i="2"/>
  <c r="AJ44" i="2"/>
  <c r="AJ34" i="2"/>
  <c r="AI8" i="7"/>
  <c r="AI44" i="2"/>
  <c r="AI34" i="2"/>
  <c r="AJ8" i="7"/>
  <c r="AF44" i="2"/>
  <c r="AF34" i="2"/>
  <c r="AE8" i="7"/>
  <c r="AE44" i="2"/>
  <c r="AE34" i="2"/>
  <c r="AA43" i="2"/>
  <c r="AA31" i="2"/>
  <c r="AB31" i="2"/>
  <c r="AB8" i="7"/>
  <c r="AA34" i="2"/>
  <c r="AA44" i="2"/>
  <c r="Z31" i="2"/>
  <c r="AG13" i="2"/>
  <c r="AG9" i="2" s="1"/>
  <c r="AG8" i="5"/>
  <c r="AC13" i="2"/>
  <c r="U32" i="2" l="1"/>
  <c r="U23" i="2"/>
  <c r="U24" i="2"/>
  <c r="G10" i="2"/>
  <c r="G9" i="2" s="1"/>
  <c r="G23" i="2" s="1"/>
  <c r="G8" i="5"/>
  <c r="AI23" i="2"/>
  <c r="AI24" i="2"/>
  <c r="AI32" i="2"/>
  <c r="AI40" i="2" s="1"/>
  <c r="AH31" i="2"/>
  <c r="AH32" i="2" s="1"/>
  <c r="AC8" i="7"/>
  <c r="R43" i="2"/>
  <c r="R31" i="2"/>
  <c r="R88" i="13" s="1"/>
  <c r="V43" i="2"/>
  <c r="V31" i="2"/>
  <c r="V88" i="13" s="1"/>
  <c r="W44" i="2"/>
  <c r="W34" i="2"/>
  <c r="G44" i="2"/>
  <c r="G34" i="2"/>
  <c r="S44" i="2"/>
  <c r="S34" i="2"/>
  <c r="AB8" i="5"/>
  <c r="V8" i="5"/>
  <c r="O9" i="2"/>
  <c r="O32" i="2" s="1"/>
  <c r="O8" i="5"/>
  <c r="AE9" i="2"/>
  <c r="AE23" i="2" s="1"/>
  <c r="M9" i="2"/>
  <c r="M24" i="2" s="1"/>
  <c r="J43" i="2"/>
  <c r="J31" i="2"/>
  <c r="J88" i="13" s="1"/>
  <c r="AD43" i="2"/>
  <c r="AD31" i="2"/>
  <c r="N43" i="2"/>
  <c r="N31" i="2"/>
  <c r="N88" i="13" s="1"/>
  <c r="AF32" i="2"/>
  <c r="AF45" i="2" s="1"/>
  <c r="E8" i="5"/>
  <c r="AC9" i="2"/>
  <c r="AC32" i="2" s="1"/>
  <c r="AC40" i="2" s="1"/>
  <c r="AB9" i="2"/>
  <c r="AB24" i="2" s="1"/>
  <c r="AC8" i="5"/>
  <c r="N10" i="2"/>
  <c r="N9" i="2" s="1"/>
  <c r="E9" i="2"/>
  <c r="E24" i="2" s="1"/>
  <c r="AG8" i="7"/>
  <c r="K44" i="2"/>
  <c r="K34" i="2"/>
  <c r="F43" i="2"/>
  <c r="F31" i="2"/>
  <c r="F88" i="13" s="1"/>
  <c r="O44" i="2"/>
  <c r="O34" i="2"/>
  <c r="M23" i="2"/>
  <c r="E23" i="2"/>
  <c r="J8" i="5"/>
  <c r="J10" i="2"/>
  <c r="J9" i="2" s="1"/>
  <c r="J32" i="2" s="1"/>
  <c r="M8" i="5"/>
  <c r="R8" i="5"/>
  <c r="R10" i="2"/>
  <c r="R9" i="2" s="1"/>
  <c r="AA23" i="2"/>
  <c r="AA32" i="2"/>
  <c r="AA40" i="2" s="1"/>
  <c r="Z8" i="5"/>
  <c r="AJ32" i="2"/>
  <c r="AJ45" i="2" s="1"/>
  <c r="AJ23" i="2"/>
  <c r="AJ24" i="2"/>
  <c r="AD23" i="2"/>
  <c r="AD32" i="2"/>
  <c r="AD24" i="2"/>
  <c r="P10" i="2"/>
  <c r="P9" i="2" s="1"/>
  <c r="P8" i="5"/>
  <c r="F32" i="2"/>
  <c r="F24" i="2"/>
  <c r="F23" i="2"/>
  <c r="Y8" i="5"/>
  <c r="AH8" i="5"/>
  <c r="Q24" i="2"/>
  <c r="Q32" i="2"/>
  <c r="Q23" i="2"/>
  <c r="T13" i="2"/>
  <c r="T9" i="2" s="1"/>
  <c r="T8" i="5"/>
  <c r="S32" i="2"/>
  <c r="S24" i="2"/>
  <c r="S23" i="2"/>
  <c r="N32" i="2"/>
  <c r="N24" i="2"/>
  <c r="N23" i="2"/>
  <c r="L13" i="2"/>
  <c r="L9" i="2" s="1"/>
  <c r="L8" i="5"/>
  <c r="G24" i="2"/>
  <c r="V32" i="2"/>
  <c r="V24" i="2"/>
  <c r="V23" i="2"/>
  <c r="AE24" i="2"/>
  <c r="W32" i="2"/>
  <c r="W24" i="2"/>
  <c r="W23" i="2"/>
  <c r="U45" i="2"/>
  <c r="U40" i="2"/>
  <c r="AE32" i="2"/>
  <c r="AE45" i="2" s="1"/>
  <c r="AJ40" i="2"/>
  <c r="I24" i="2"/>
  <c r="I32" i="2"/>
  <c r="I23" i="2"/>
  <c r="X10" i="2"/>
  <c r="X9" i="2" s="1"/>
  <c r="X8" i="5"/>
  <c r="H10" i="2"/>
  <c r="H9" i="2" s="1"/>
  <c r="H8" i="5"/>
  <c r="K10" i="2"/>
  <c r="K9" i="2" s="1"/>
  <c r="K8" i="5"/>
  <c r="O23" i="2"/>
  <c r="AB23" i="2"/>
  <c r="AF23" i="2"/>
  <c r="AF24" i="2"/>
  <c r="AB32" i="2"/>
  <c r="AB40" i="2" s="1"/>
  <c r="AF40" i="2"/>
  <c r="Z32" i="2"/>
  <c r="Z40" i="2" s="1"/>
  <c r="AH24" i="2"/>
  <c r="AH23" i="2"/>
  <c r="AG23" i="2"/>
  <c r="AG32" i="2"/>
  <c r="AG24" i="2"/>
  <c r="AC24" i="2"/>
  <c r="Z45" i="2"/>
  <c r="Z24" i="2"/>
  <c r="Z23" i="2"/>
  <c r="Y23" i="2"/>
  <c r="Y24" i="2"/>
  <c r="AH45" i="2" l="1"/>
  <c r="AH40" i="2"/>
  <c r="AI45" i="2"/>
  <c r="G32" i="2"/>
  <c r="G40" i="2" s="1"/>
  <c r="E32" i="2"/>
  <c r="AA45" i="2"/>
  <c r="AC23" i="2"/>
  <c r="O24" i="2"/>
  <c r="AC45" i="2"/>
  <c r="M32" i="2"/>
  <c r="AB45" i="2"/>
  <c r="J24" i="2"/>
  <c r="R32" i="2"/>
  <c r="R24" i="2"/>
  <c r="R23" i="2"/>
  <c r="J23" i="2"/>
  <c r="O40" i="2"/>
  <c r="O45" i="2"/>
  <c r="W40" i="2"/>
  <c r="W45" i="2"/>
  <c r="P24" i="2"/>
  <c r="P23" i="2"/>
  <c r="P32" i="2"/>
  <c r="AE40" i="2"/>
  <c r="N45" i="2"/>
  <c r="N40" i="2"/>
  <c r="H24" i="2"/>
  <c r="H23" i="2"/>
  <c r="H32" i="2"/>
  <c r="I45" i="2"/>
  <c r="I40" i="2"/>
  <c r="J45" i="2"/>
  <c r="J40" i="2"/>
  <c r="S40" i="2"/>
  <c r="S45" i="2"/>
  <c r="Q45" i="2"/>
  <c r="Q40" i="2"/>
  <c r="F45" i="2"/>
  <c r="F40" i="2"/>
  <c r="K32" i="2"/>
  <c r="K24" i="2"/>
  <c r="K23" i="2"/>
  <c r="X24" i="2"/>
  <c r="X23" i="2"/>
  <c r="X32" i="2"/>
  <c r="V45" i="2"/>
  <c r="V40" i="2"/>
  <c r="L24" i="2"/>
  <c r="L23" i="2"/>
  <c r="L32" i="2"/>
  <c r="T24" i="2"/>
  <c r="T23" i="2"/>
  <c r="T32" i="2"/>
  <c r="AD45" i="2"/>
  <c r="AD40" i="2"/>
  <c r="AG45" i="2"/>
  <c r="AG40" i="2"/>
  <c r="G45" i="2" l="1"/>
  <c r="M40" i="2"/>
  <c r="M45" i="2"/>
  <c r="E45" i="2"/>
  <c r="E40" i="2"/>
  <c r="R45" i="2"/>
  <c r="R40" i="2"/>
  <c r="L40" i="2"/>
  <c r="L45" i="2"/>
  <c r="T40" i="2"/>
  <c r="T45" i="2"/>
  <c r="X40" i="2"/>
  <c r="X45" i="2"/>
  <c r="H40" i="2"/>
  <c r="H45" i="2"/>
  <c r="P40" i="2"/>
  <c r="P45" i="2"/>
  <c r="K40" i="2"/>
  <c r="K45" i="2"/>
  <c r="AF22" i="7"/>
  <c r="AF95" i="7" l="1"/>
  <c r="AF8" i="7"/>
  <c r="Y8" i="7" l="1"/>
  <c r="Y27" i="2"/>
  <c r="Y26" i="2" s="1"/>
  <c r="Y43" i="2" l="1"/>
  <c r="Y31" i="2"/>
  <c r="Y32" i="2" s="1"/>
  <c r="Y45" i="2" l="1"/>
  <c r="Y40" i="2"/>
</calcChain>
</file>

<file path=xl/sharedStrings.xml><?xml version="1.0" encoding="utf-8"?>
<sst xmlns="http://schemas.openxmlformats.org/spreadsheetml/2006/main" count="3123" uniqueCount="1391">
  <si>
    <t>Estadísticas de Finanzas Públicas Armonizadas</t>
  </si>
  <si>
    <t>Consejo Monetario Centroamericano</t>
  </si>
  <si>
    <t>Secretaría Ejecutiva</t>
  </si>
  <si>
    <t>www.secmca.org</t>
  </si>
  <si>
    <t>Estadísticas de Deuda Pública del Sector Público</t>
  </si>
  <si>
    <t>Contenido:</t>
  </si>
  <si>
    <t>Estado de Operaciones</t>
  </si>
  <si>
    <r>
      <t xml:space="preserve">ADVERTENCIA
   El Consejo Monetario Centroamericano y su Secretaría Ejecutiva autorizan la reproducción total, gráficos y cifras de esta publicación, siempre que se mencione la fuente. No  obstante, no asumen responsabilidad legal alguna o de cualquier otra índole, por la manipulación, interpretación personal y uso de dicha información.   
</t>
    </r>
    <r>
      <rPr>
        <b/>
        <sz val="10"/>
        <color indexed="63"/>
        <rFont val="Futura LT Condensed"/>
      </rPr>
      <t>Derechos Reservados © 2019</t>
    </r>
  </si>
  <si>
    <t>Estado de Fuentes y Usos de Efectivo</t>
  </si>
  <si>
    <t>Estado Integrado de Saldos y Flujos</t>
  </si>
  <si>
    <t>Estado de Variaciones Totales en el Patrimonio Neto</t>
  </si>
  <si>
    <t>Ingreso</t>
  </si>
  <si>
    <t>Gasto</t>
  </si>
  <si>
    <t>Transacciones en Activos y Pasivos</t>
  </si>
  <si>
    <t>Ganancias y Pérdidas por Tenencia de Activos</t>
  </si>
  <si>
    <t>Otras Variaciones en el Volumen de Activos y Pasivos</t>
  </si>
  <si>
    <t>Balance</t>
  </si>
  <si>
    <t>Pasivos de Deuda al Valor Nominal/de Mercado</t>
  </si>
  <si>
    <t>Pasivos de Deuda al Valor Facial</t>
  </si>
  <si>
    <t>Erogación por Funciones de Gobierno</t>
  </si>
  <si>
    <t>Transacciones en Activos y Pasivos Financieros por Sector de la Contraparte</t>
  </si>
  <si>
    <t>Saldos de Activos y Pasivos Financieros por Sector de la Contraparte</t>
  </si>
  <si>
    <t>Total Otros Flujos Económicos en Activos y Pasivos</t>
  </si>
  <si>
    <t>ESTADO I</t>
  </si>
  <si>
    <t>ESTADO DE OPERACIONES</t>
  </si>
  <si>
    <t>x</t>
  </si>
  <si>
    <t>TRANSACCIONES QUE AFECTAN AL PATRIMONIO NETO:</t>
  </si>
  <si>
    <t xml:space="preserve"> </t>
  </si>
  <si>
    <t>1</t>
  </si>
  <si>
    <t>Ingreso ..................................................................................................................................</t>
  </si>
  <si>
    <t>11</t>
  </si>
  <si>
    <t xml:space="preserve">Impuestos .................................................................................................................................................................. </t>
  </si>
  <si>
    <t>12</t>
  </si>
  <si>
    <t>Contribuciones sociales ...........................................................................................................................................</t>
  </si>
  <si>
    <t>13</t>
  </si>
  <si>
    <t xml:space="preserve">Donaciones ............................................................................................................................................................ </t>
  </si>
  <si>
    <t>14</t>
  </si>
  <si>
    <t>Otros ingresos..........................................................................................................................................................</t>
  </si>
  <si>
    <t>2</t>
  </si>
  <si>
    <t>Gasto....................................................................................................................................................................................</t>
  </si>
  <si>
    <t>21</t>
  </si>
  <si>
    <t xml:space="preserve">Remuneración a los empleados ............................................................................................................................................................ </t>
  </si>
  <si>
    <t>22</t>
  </si>
  <si>
    <t xml:space="preserve">Uso de bienes y servicios ............................................................................................................................................................ </t>
  </si>
  <si>
    <t>23</t>
  </si>
  <si>
    <t xml:space="preserve">Consumo de capital fijo ............................................................................................................................................................ </t>
  </si>
  <si>
    <t>24</t>
  </si>
  <si>
    <t xml:space="preserve">Intereses ............................................................................................................................................................ </t>
  </si>
  <si>
    <t>25</t>
  </si>
  <si>
    <t xml:space="preserve">Subsidios ............................................................................................................................................................ </t>
  </si>
  <si>
    <t>26</t>
  </si>
  <si>
    <t>27</t>
  </si>
  <si>
    <t xml:space="preserve">Prestaciones sociales ............................................................................................................................................................. </t>
  </si>
  <si>
    <t>28</t>
  </si>
  <si>
    <t xml:space="preserve">Otros gastos ............................................................................................................................................................ </t>
  </si>
  <si>
    <t>GOB</t>
  </si>
  <si>
    <t>Resultado operativo bruto   (1-2+23) ..................................................................................................................................</t>
  </si>
  <si>
    <t>NOB</t>
  </si>
  <si>
    <t>Resultado operativo neto       (1-2) ...............................................................................................................................................</t>
  </si>
  <si>
    <t>TRANSACCIONES EN ACTIVOS NO FINANCIEROS:</t>
  </si>
  <si>
    <t>31</t>
  </si>
  <si>
    <t>Inversión neta/bruta en activos no financieros .......................................................................................................................</t>
  </si>
  <si>
    <t>311</t>
  </si>
  <si>
    <t>Activos fijos .............................................................................................................................................................................</t>
  </si>
  <si>
    <t>312</t>
  </si>
  <si>
    <t>Existencias .............................................................................................................................................................................</t>
  </si>
  <si>
    <t>313</t>
  </si>
  <si>
    <t>Objetos de valor .............................................................................................................................................................................</t>
  </si>
  <si>
    <t>314</t>
  </si>
  <si>
    <t>Activos no producidos ..............................................................................................................................................................................</t>
  </si>
  <si>
    <t>2M</t>
  </si>
  <si>
    <t>Erogación (2+31) .........................................................................................................................................</t>
  </si>
  <si>
    <t>NLB</t>
  </si>
  <si>
    <t>Préstamo neto (+) / endeudamiento neto (-) (1-2-31) o (1-2M) .........................................................................................................................................</t>
  </si>
  <si>
    <t>TRANSACCIONES EN ACTIVOS Y PASIVOS FINANCIEROS (FINANCIAMIENTO):</t>
  </si>
  <si>
    <t>32</t>
  </si>
  <si>
    <t>Adquisición neta de activos financieros ................................................................................................................................</t>
  </si>
  <si>
    <t>321</t>
  </si>
  <si>
    <t>Deudores internos ...................................................................................................................................................................................</t>
  </si>
  <si>
    <t>322</t>
  </si>
  <si>
    <t>Deudores externos ........................................................................................................................................................................................</t>
  </si>
  <si>
    <t>33</t>
  </si>
  <si>
    <t>Incurrimiento neto de pasivos ....................................................................................................................................................................................</t>
  </si>
  <si>
    <t>331</t>
  </si>
  <si>
    <t>Acreedores internos ....................................................................................................................................................................................</t>
  </si>
  <si>
    <t>332</t>
  </si>
  <si>
    <t>Acreedores externos ...................................................................................................................................................................................</t>
  </si>
  <si>
    <t>NLBz</t>
  </si>
  <si>
    <t>Discrepancia estadística global: Diferencia entre préstamo/endeudam. neto y financiamiento (32-33-NLB) ..................................................................................................................</t>
  </si>
  <si>
    <t>Partidas informativas:</t>
  </si>
  <si>
    <t>2g</t>
  </si>
  <si>
    <t>Gasto, excluido el consumo de capital fijo  (=2-23) ...............................................................................................</t>
  </si>
  <si>
    <t>31g</t>
  </si>
  <si>
    <t>Inversión bruta en activos no financieros  (=31+23) ...............................................................................................</t>
  </si>
  <si>
    <t>NCB</t>
  </si>
  <si>
    <t>Variación neta en las tenencias de efectivo  (=3202=3212+3222) ...............................................................................................</t>
  </si>
  <si>
    <t>PB</t>
  </si>
  <si>
    <t>Préstamo neto primario/endeudamiento neto primario (NLB+24) ...................................................................................................................................................................................</t>
  </si>
  <si>
    <t>GB</t>
  </si>
  <si>
    <t>Balance del gobierno según la definición nacional ...............................................................................................</t>
  </si>
  <si>
    <t>GFSM2014_V1.5</t>
  </si>
  <si>
    <t>Millones moneda nacional</t>
  </si>
  <si>
    <t>Regresar</t>
  </si>
  <si>
    <t xml:space="preserve">Cobertura: </t>
  </si>
  <si>
    <t xml:space="preserve">Frecuencia: </t>
  </si>
  <si>
    <t>ESTADO II</t>
  </si>
  <si>
    <t>ESTADO DE FUENTES Y USOS DE EFECTIVO</t>
  </si>
  <si>
    <t>FLUJOS DE EFECTIVO POR ACTIVIDADES OPERATIVAS:</t>
  </si>
  <si>
    <t>C1</t>
  </si>
  <si>
    <t>Entradas de efectivo ....................................................................................................................................................................................</t>
  </si>
  <si>
    <t>C11</t>
  </si>
  <si>
    <t>Impuestos ......................................................................................................................................................................................</t>
  </si>
  <si>
    <t>C12</t>
  </si>
  <si>
    <t>Contribuciones sociales ......................................................................................................................................................................................</t>
  </si>
  <si>
    <t>C13</t>
  </si>
  <si>
    <t>Donaciones ......................................................................................................................................................................................</t>
  </si>
  <si>
    <t>C14</t>
  </si>
  <si>
    <t>Otras entradas ......................................................................................................................................................................................</t>
  </si>
  <si>
    <t>C2</t>
  </si>
  <si>
    <t>Pagos en efectivo ......................................................................................................................................................................................</t>
  </si>
  <si>
    <t>C21</t>
  </si>
  <si>
    <t>Remuneración a los empleados .......................................................................................................................................................................................</t>
  </si>
  <si>
    <t>C22</t>
  </si>
  <si>
    <t>Compras de bienes y servicios .......................................................................................................................................................................................</t>
  </si>
  <si>
    <t>C24</t>
  </si>
  <si>
    <t>Intereses .......................................................................................................................................................................................</t>
  </si>
  <si>
    <t>C25</t>
  </si>
  <si>
    <t>Subsidios .......................................................................................................................................................................................</t>
  </si>
  <si>
    <t>C26</t>
  </si>
  <si>
    <t>Donaciones ........................................................................................................................................................................................</t>
  </si>
  <si>
    <t>C27</t>
  </si>
  <si>
    <t>Prestaciones sociales ........................................................................................................................................................................................</t>
  </si>
  <si>
    <t>C28</t>
  </si>
  <si>
    <t>Otros pagos ........................................................................................................................................................................................</t>
  </si>
  <si>
    <t>CIO</t>
  </si>
  <si>
    <t>Entrada neta de efectivo por actividades operativas (1-2) ...............................................................................................................................................</t>
  </si>
  <si>
    <t>FLUJOS DE EFECTIVO POR TRANSACCIONES EN ACTIVOS NO FINANCIEROS:</t>
  </si>
  <si>
    <t>C31</t>
  </si>
  <si>
    <t>Salida neta de efectivo por inversiones en activos no financieros .........................................................................................................................................</t>
  </si>
  <si>
    <t>C311</t>
  </si>
  <si>
    <t>Activos fijos ........................................................................................................................................................................................</t>
  </si>
  <si>
    <t>C312</t>
  </si>
  <si>
    <t>Existencias ........................................................................................................................................................................................</t>
  </si>
  <si>
    <t>C313</t>
  </si>
  <si>
    <t>Objetos de valor ........................................................................................................................................................................................</t>
  </si>
  <si>
    <t>C314</t>
  </si>
  <si>
    <t>Activos no producidos ........................................................................................................................................................................................</t>
  </si>
  <si>
    <t>C2M</t>
  </si>
  <si>
    <t>Salida neta de efectivo por erogaciónes (2+31) .........................................................................................................................................</t>
  </si>
  <si>
    <t>CSD</t>
  </si>
  <si>
    <t>Superávit de efectivo (+) / déficit de efectivo (-) (1-2-31) .........................................................................................................................................</t>
  </si>
  <si>
    <t>FLUJOS DE EFECTIVO POR TRANSACCIONES EN ACTIVOS Y PASIVOS FINANCIEROS (FINANCIAMIENTO):</t>
  </si>
  <si>
    <t>C32x</t>
  </si>
  <si>
    <t xml:space="preserve"> Adquisición neta de activos financieros, excluido el efectivo ................................................................................................................................</t>
  </si>
  <si>
    <t>C321x</t>
  </si>
  <si>
    <t>C322x</t>
  </si>
  <si>
    <t>C33</t>
  </si>
  <si>
    <t>C331</t>
  </si>
  <si>
    <t>C332</t>
  </si>
  <si>
    <t>Acreedores externos ....................................................................................................................................................................................</t>
  </si>
  <si>
    <t>NFB</t>
  </si>
  <si>
    <t>Entrada neta de efectivo por actividades de financiamiento (33-32x) .........................................................................................................................................</t>
  </si>
  <si>
    <t>Variación neta en las tenencias de efectivo (CSD+NFB=3202=3212+3222) ...............................................................................................</t>
  </si>
  <si>
    <t>CSDz</t>
  </si>
  <si>
    <t>Discrepancia estadística global: Diferencia entre superávit/déficit en efectivo y financiamiento  (C32x+NCB-C33-CSD) ..................................................................................................................</t>
  </si>
  <si>
    <t>CPB</t>
  </si>
  <si>
    <t>Superávit/déficit de efectivo primario (CSD+24) ...................................................................................................................................................................................</t>
  </si>
  <si>
    <t>ESTADO III</t>
  </si>
  <si>
    <t>ESTADO INTEGRADO DE SALDOS Y FLUJOS</t>
  </si>
  <si>
    <t>ACTIVOS NO FINANCIEROS</t>
  </si>
  <si>
    <t>Saldo de apertura ....................................................................................................................................................................</t>
  </si>
  <si>
    <t>Transacciones (neto) ....................................................................................................................................................</t>
  </si>
  <si>
    <t>91</t>
  </si>
  <si>
    <t>Total Otros flujos económicos .....................................................................................................................................................</t>
  </si>
  <si>
    <t>Saldo de cierre ....................................................................................................................................................</t>
  </si>
  <si>
    <t>NFAz</t>
  </si>
  <si>
    <t>Discrepancia saldos-flujos de activos no financieros (61t-61t-1-31-91) ...................................................................................................</t>
  </si>
  <si>
    <t>ACTIVOS FINANCIEROS</t>
  </si>
  <si>
    <t>92</t>
  </si>
  <si>
    <t>Total Otros flujos económicos .......................................................................................................................................................</t>
  </si>
  <si>
    <t>FAz</t>
  </si>
  <si>
    <t>Discrepancia saldos-flujos de activos financieros (62t-62t-1-32-92) ...................................................................................................</t>
  </si>
  <si>
    <t>PASIVOS</t>
  </si>
  <si>
    <t>93</t>
  </si>
  <si>
    <t>Total Otros flujos económicos ......................................................................................................................................................</t>
  </si>
  <si>
    <t>Lz</t>
  </si>
  <si>
    <t>Discrepancia saldos-flujos de pasivos (63t-63t-1-33-93) ...................................................................................................</t>
  </si>
  <si>
    <t>PATRIMONIO FINANCIERO NETO</t>
  </si>
  <si>
    <t>3M2</t>
  </si>
  <si>
    <t>9M2</t>
  </si>
  <si>
    <t>Total Otros flujos económicos ........................................................................................................................................................</t>
  </si>
  <si>
    <t>6M2z</t>
  </si>
  <si>
    <t>Discrepancia saldos-flujos de patrimonio financiero neto (6M2t-6M2t-1-3M2-9M2) ...................................................................................................</t>
  </si>
  <si>
    <t>3M3D1</t>
  </si>
  <si>
    <t>9M3D1</t>
  </si>
  <si>
    <t>6M3D1z</t>
  </si>
  <si>
    <t>ESTADO IV</t>
  </si>
  <si>
    <t>ESTADO DE VARIACIONES TOTALES EN EL PATRIMONIO NETO</t>
  </si>
  <si>
    <t>PATRIMONIO NETO AL PRINCIPIO DEL PERÍODO ...............................................................................................................................................</t>
  </si>
  <si>
    <t>Ingreso ...............................................................................................................................................</t>
  </si>
  <si>
    <t>Gasto ................................................................................................................................................</t>
  </si>
  <si>
    <t>VARIACIÓN EN EL PATRIMONIO NETO COMO RESULTADO DE OTROS FLUJOS ECONÓMICOS:</t>
  </si>
  <si>
    <t>Activos no financieros ................................................................................................................................................</t>
  </si>
  <si>
    <t>41</t>
  </si>
  <si>
    <t>Ganancias por tenencia ................................................................................................................................................</t>
  </si>
  <si>
    <t>51</t>
  </si>
  <si>
    <t>Otras variaciones del volumen de activos no financieros .................................................................................................................................................</t>
  </si>
  <si>
    <t>Activos financieros .................................................................................................................................................</t>
  </si>
  <si>
    <t>42</t>
  </si>
  <si>
    <t>Ganancias por tenencia .................................................................................................................................................</t>
  </si>
  <si>
    <t>52</t>
  </si>
  <si>
    <t>Otras variaciones del volumen de activos financieros .................................................................................................................................................</t>
  </si>
  <si>
    <t>Pasivos .................................................................................................................................................</t>
  </si>
  <si>
    <t>43</t>
  </si>
  <si>
    <t>53</t>
  </si>
  <si>
    <t>Otras variaciones del volumen de pasivos .................................................................................................................................................</t>
  </si>
  <si>
    <t>9</t>
  </si>
  <si>
    <t>Total otros flujos económicos  (91+92+93) .........................................................................................................................................</t>
  </si>
  <si>
    <t>CNW</t>
  </si>
  <si>
    <t>Total variación en patrimonio neto (NOB+9) .........................................................................................................................................</t>
  </si>
  <si>
    <t>PATRIMONIO NETO AL FINAL DEL PERÍODO .................................................................................................................................................</t>
  </si>
  <si>
    <t>CNWz</t>
  </si>
  <si>
    <t>Discrepancia saldos-flujos: CNW vs Variación en saldos  (CNW-6t+6t-1) ..................................................................................................................</t>
  </si>
  <si>
    <r>
      <rPr>
        <b/>
        <sz val="7.5"/>
        <color indexed="9"/>
        <rFont val="Futura Lt BT"/>
        <family val="2"/>
      </rPr>
      <t>Incurrimiento neto de pasivos</t>
    </r>
    <r>
      <rPr>
        <sz val="7.5"/>
        <color indexed="9"/>
        <rFont val="Futura Lt BT"/>
        <family val="2"/>
      </rPr>
      <t xml:space="preserve"> .........................................................................................................................................................................................</t>
    </r>
  </si>
  <si>
    <r>
      <t>61</t>
    </r>
    <r>
      <rPr>
        <b/>
        <vertAlign val="subscript"/>
        <sz val="8.25"/>
        <color indexed="9"/>
        <rFont val="Futura Lt BT"/>
        <family val="2"/>
      </rPr>
      <t>t-1</t>
    </r>
  </si>
  <si>
    <r>
      <t>61</t>
    </r>
    <r>
      <rPr>
        <b/>
        <vertAlign val="subscript"/>
        <sz val="8.25"/>
        <color indexed="9"/>
        <rFont val="Futura Lt BT"/>
        <family val="2"/>
      </rPr>
      <t>t</t>
    </r>
  </si>
  <si>
    <r>
      <t>62</t>
    </r>
    <r>
      <rPr>
        <b/>
        <vertAlign val="subscript"/>
        <sz val="8.25"/>
        <color indexed="9"/>
        <rFont val="Futura Lt BT"/>
        <family val="2"/>
      </rPr>
      <t>t-1</t>
    </r>
  </si>
  <si>
    <r>
      <t>62</t>
    </r>
    <r>
      <rPr>
        <b/>
        <vertAlign val="subscript"/>
        <sz val="8.25"/>
        <color indexed="9"/>
        <rFont val="Futura Lt BT"/>
        <family val="2"/>
      </rPr>
      <t>t</t>
    </r>
  </si>
  <si>
    <r>
      <t>63</t>
    </r>
    <r>
      <rPr>
        <b/>
        <vertAlign val="subscript"/>
        <sz val="8.25"/>
        <color indexed="9"/>
        <rFont val="Futura Lt BT"/>
        <family val="2"/>
      </rPr>
      <t>t-1</t>
    </r>
  </si>
  <si>
    <r>
      <t>63</t>
    </r>
    <r>
      <rPr>
        <b/>
        <vertAlign val="subscript"/>
        <sz val="8.25"/>
        <color indexed="9"/>
        <rFont val="Futura Lt BT"/>
        <family val="2"/>
      </rPr>
      <t>t</t>
    </r>
  </si>
  <si>
    <r>
      <t>6M2</t>
    </r>
    <r>
      <rPr>
        <b/>
        <vertAlign val="subscript"/>
        <sz val="8.25"/>
        <color indexed="9"/>
        <rFont val="Futura Lt BT"/>
        <family val="2"/>
      </rPr>
      <t>t-1</t>
    </r>
  </si>
  <si>
    <r>
      <t>6M2</t>
    </r>
    <r>
      <rPr>
        <b/>
        <vertAlign val="subscript"/>
        <sz val="8.25"/>
        <color indexed="9"/>
        <rFont val="Futura Lt BT"/>
        <family val="2"/>
      </rPr>
      <t>t</t>
    </r>
  </si>
  <si>
    <r>
      <t>6M3D1</t>
    </r>
    <r>
      <rPr>
        <b/>
        <vertAlign val="subscript"/>
        <sz val="8.25"/>
        <color indexed="9"/>
        <rFont val="Futura Lt BT"/>
        <family val="2"/>
      </rPr>
      <t>t-1</t>
    </r>
  </si>
  <si>
    <r>
      <t>6M3D1</t>
    </r>
    <r>
      <rPr>
        <b/>
        <vertAlign val="subscript"/>
        <sz val="8.25"/>
        <color indexed="9"/>
        <rFont val="Futura Lt BT"/>
        <family val="2"/>
      </rPr>
      <t>t</t>
    </r>
  </si>
  <si>
    <t>CUADRO 1</t>
  </si>
  <si>
    <t>INGRESO</t>
  </si>
  <si>
    <t>INGRESO ...............................................................................................................................................</t>
  </si>
  <si>
    <t>Impuestos ................................................................................................................................................</t>
  </si>
  <si>
    <t>111</t>
  </si>
  <si>
    <t>Impuestos sobre el ingreso, las utilidades y las ganancias de capital ................................................................................................................................................</t>
  </si>
  <si>
    <t>1111</t>
  </si>
  <si>
    <t>Pagaderos por personas físicas ................................................................................................................................................</t>
  </si>
  <si>
    <t>1112</t>
  </si>
  <si>
    <t>Pagaderos por sociedades y otras empresas ................................................................................................................................................</t>
  </si>
  <si>
    <t>1113</t>
  </si>
  <si>
    <t>Otros ................................................................................................................................................</t>
  </si>
  <si>
    <t>112</t>
  </si>
  <si>
    <t>Impuestos sobre la nómina y la fuerza de trabajo ................................................................................................................................................</t>
  </si>
  <si>
    <t>113</t>
  </si>
  <si>
    <t>Impuestos sobre la propiedad ................................................................................................................................................</t>
  </si>
  <si>
    <t>1131</t>
  </si>
  <si>
    <t>Impuestos recurrentes sobre la propiedad inmueble ................................................................................................................................................</t>
  </si>
  <si>
    <t>1132</t>
  </si>
  <si>
    <t>Impuestos recurrentes sobre el patrimonio neto .................................................................................................................................................</t>
  </si>
  <si>
    <t>1133</t>
  </si>
  <si>
    <t>Impuestos sobre sucesiones, herencia y regalos .................................................................................................................................................</t>
  </si>
  <si>
    <t>1135</t>
  </si>
  <si>
    <t>Gravámenes sobre el capital .................................................................................................................................................</t>
  </si>
  <si>
    <t>1136</t>
  </si>
  <si>
    <t>Otros impuestos recurrentes sobre la propiedad ...............................................................................................................................................</t>
  </si>
  <si>
    <t>114</t>
  </si>
  <si>
    <t>Impuestos sobre los bienes y servicios ..................................................................................................................................................</t>
  </si>
  <si>
    <t>1141</t>
  </si>
  <si>
    <t>Impuestos generales sobre los bienes y servicios ..................................................................................................................................................</t>
  </si>
  <si>
    <t>11411</t>
  </si>
  <si>
    <t>Impuestos sobre el valor agregado ..................................................................................................................................................</t>
  </si>
  <si>
    <t>11412</t>
  </si>
  <si>
    <t>Impuestos sobre las ventas ..................................................................................................................................................</t>
  </si>
  <si>
    <t>11413</t>
  </si>
  <si>
    <t>Impuestos sobre el volumen de ventas y otros impuestos generales sobre los bienes y servicios ...................................................................................................................................................................</t>
  </si>
  <si>
    <t>11414</t>
  </si>
  <si>
    <t>Impuestos sobre transacciones financieras y de capital ...................................................................................................................................................</t>
  </si>
  <si>
    <t>1142</t>
  </si>
  <si>
    <t>Impuestos selectivos ...................................................................................................................................................</t>
  </si>
  <si>
    <t>1143</t>
  </si>
  <si>
    <t>Utilidades de los monopolios fiscales ...................................................................................................................................................</t>
  </si>
  <si>
    <t>1144</t>
  </si>
  <si>
    <t>Impuestos sobre servicios específicos ...................................................................................................................................................</t>
  </si>
  <si>
    <t>1145</t>
  </si>
  <si>
    <t>Impuestos sobre el uso de bienes y sobre el permiso para usar bienes o realizar actividades ...................................................................................................................................................</t>
  </si>
  <si>
    <t>11451</t>
  </si>
  <si>
    <t xml:space="preserve"> Impuestos sobre los vehículos automotores ...................................................................................................................................................</t>
  </si>
  <si>
    <t>11452</t>
  </si>
  <si>
    <t>Otros ...................................................................................................................................................</t>
  </si>
  <si>
    <t>1146</t>
  </si>
  <si>
    <t>Otros impuestos sobre los bienes y servicios ...................................................................................................................................................</t>
  </si>
  <si>
    <t>115</t>
  </si>
  <si>
    <t>Impuestos sobre el comercio y las transacciones internacionales ...................................................................................................................................................</t>
  </si>
  <si>
    <t>1151</t>
  </si>
  <si>
    <t>Derechos de aduana y otros derechos de importación ...................................................................................................................................................</t>
  </si>
  <si>
    <t>1152</t>
  </si>
  <si>
    <t>Impuestos sobre las exportaciones ...................................................................................................................................................</t>
  </si>
  <si>
    <t>1153</t>
  </si>
  <si>
    <t>Utilidades de los monopolios de exportación o de importación ...................................................................................................................................................</t>
  </si>
  <si>
    <t>1154</t>
  </si>
  <si>
    <t>Utilidades de operaciones cambiarias ...................................................................................................................................................</t>
  </si>
  <si>
    <t>1155</t>
  </si>
  <si>
    <t>Impuestos sobre las operaciones cambiarias ...................................................................................................................................................</t>
  </si>
  <si>
    <t>1156</t>
  </si>
  <si>
    <t>Otros impuestos sobre el comercio y las transacciones internacionales .......................................</t>
  </si>
  <si>
    <t>116</t>
  </si>
  <si>
    <t>Otros impuestos ...................................................................................................................................................</t>
  </si>
  <si>
    <t>Contribuciones sociales ...................................................................................................................................................</t>
  </si>
  <si>
    <t>121</t>
  </si>
  <si>
    <t>Contribuciones a la seguridad social ...................................................................................................................................................</t>
  </si>
  <si>
    <t>1211</t>
  </si>
  <si>
    <t>Contribuciones de los empleados ...................................................................................................................................................</t>
  </si>
  <si>
    <t>1212</t>
  </si>
  <si>
    <t>Contribuciones de los empleadores ...................................................................................................................................................</t>
  </si>
  <si>
    <t>1213</t>
  </si>
  <si>
    <t>Contribuciones de los trabajadores por cuenta propia o no empleados ...................................................................................................................................................</t>
  </si>
  <si>
    <t>1214</t>
  </si>
  <si>
    <t>Contribuciones no clasificables ...................................................................................................................................................</t>
  </si>
  <si>
    <t>122</t>
  </si>
  <si>
    <t>Otras contribuciones sociales ...................................................................................................................................................</t>
  </si>
  <si>
    <t>1221</t>
  </si>
  <si>
    <t>1222</t>
  </si>
  <si>
    <t>1223</t>
  </si>
  <si>
    <t>Contribuciones imputadas ...................................................................................................................................................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</si>
  <si>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...................................................................................................................................................</t>
  </si>
  <si>
    <t>131</t>
  </si>
  <si>
    <t>De gobiernos extranjeros ...................................................................................................................................................</t>
  </si>
  <si>
    <t>1311</t>
  </si>
  <si>
    <t>Corrientes ...................................................................................................................................................</t>
  </si>
  <si>
    <t>1312</t>
  </si>
  <si>
    <t>Capital ...................................................................................................................................................</t>
  </si>
  <si>
    <t>132</t>
  </si>
  <si>
    <t>De organismos internacionales.</t>
  </si>
  <si>
    <t>1321</t>
  </si>
  <si>
    <t>Corrientes .............................................................................................................................................................</t>
  </si>
  <si>
    <t>1322</t>
  </si>
  <si>
    <t>Capital ..................................................................................................................................................................</t>
  </si>
  <si>
    <t>133</t>
  </si>
  <si>
    <t>De otras unidades del gobierno general ....................................................................................................................................................</t>
  </si>
  <si>
    <t>1331</t>
  </si>
  <si>
    <t>1332</t>
  </si>
  <si>
    <t>Capital ................................................................................................................................................................</t>
  </si>
  <si>
    <t>Otros ingresos ....................................................................................................................................................</t>
  </si>
  <si>
    <t>141</t>
  </si>
  <si>
    <t>Rentas de la propiedad ....................................................................................................................................................</t>
  </si>
  <si>
    <t>1411</t>
  </si>
  <si>
    <t>Intereses ............................................................................................................................................................</t>
  </si>
  <si>
    <t>14111</t>
  </si>
  <si>
    <t>Dividendos ...................................................................................................................................................</t>
  </si>
  <si>
    <t>14112</t>
  </si>
  <si>
    <t>De residentes distintos del gobierno general ....................................................................................................................................................</t>
  </si>
  <si>
    <t>14113</t>
  </si>
  <si>
    <t>1412</t>
  </si>
  <si>
    <t xml:space="preserve">Dividendos ........................................................................................................................................................ </t>
  </si>
  <si>
    <t>1413</t>
  </si>
  <si>
    <t>Retiros de los ingresos de las cuasisociedades ....................................................................................................................................................</t>
  </si>
  <si>
    <t>1414</t>
  </si>
  <si>
    <t>Rentas de la propiedad relac. con distribución de rentas de la inversión ..........................................................</t>
  </si>
  <si>
    <t>1415</t>
  </si>
  <si>
    <t>Arriendo de activos públicos naturales .............................................................................................................................................................</t>
  </si>
  <si>
    <t>1416</t>
  </si>
  <si>
    <t>Utilidades reinvertidas en inversión extranjera directa .............................................................................................................................................................</t>
  </si>
  <si>
    <t>142</t>
  </si>
  <si>
    <t xml:space="preserve">Venta de bienes y servicios ............................................................................................................................................................. </t>
  </si>
  <si>
    <t>1421</t>
  </si>
  <si>
    <t>Ventas de establecimientos de mercado ...................................................................................................................</t>
  </si>
  <si>
    <t>1422</t>
  </si>
  <si>
    <t>Derechos administrativos .............................................................................................................................................................</t>
  </si>
  <si>
    <t>1423</t>
  </si>
  <si>
    <t>Ventas incidentales de establecimientos no de mercado .............................................................................................................................................................</t>
  </si>
  <si>
    <t>1424</t>
  </si>
  <si>
    <t>Ventas imputadas de bienes y servicios .............................................................................................................................................................</t>
  </si>
  <si>
    <t>143</t>
  </si>
  <si>
    <t>Multas, sanciones pecuniarias y depósitos en caución transferidos .............................................................................................................................................................</t>
  </si>
  <si>
    <t>144</t>
  </si>
  <si>
    <t>Transferencias no clasificadas en otra parte .............................................................................................................................................................</t>
  </si>
  <si>
    <t>1441</t>
  </si>
  <si>
    <t>14411</t>
  </si>
  <si>
    <t>Subsidios .............................................................................................................................................................</t>
  </si>
  <si>
    <t>14412</t>
  </si>
  <si>
    <t>Otros .............................................................................................................................................................</t>
  </si>
  <si>
    <t>1442</t>
  </si>
  <si>
    <t>Capital .............................................................................................................................................................</t>
  </si>
  <si>
    <t>145</t>
  </si>
  <si>
    <t>Primas, tasas y acreencias relacionadas con seguros no de vida y sistemas de garantías estandarizadas ..........................................................</t>
  </si>
  <si>
    <t>1451</t>
  </si>
  <si>
    <t>Primas, tasas y derechos corrientes ...................................................................................................................</t>
  </si>
  <si>
    <t>14511</t>
  </si>
  <si>
    <t>Primas ......................................................................................................................................................................................................................................</t>
  </si>
  <si>
    <t>14512</t>
  </si>
  <si>
    <t>Tasas para sistemas de garantías estandarizadas  .............................................................................................................................</t>
  </si>
  <si>
    <t>14513</t>
  </si>
  <si>
    <t>Derechos corrientes ..................................................................................................................................</t>
  </si>
  <si>
    <t>1452</t>
  </si>
  <si>
    <t>Derechos de capital .......................................................................................................................................................</t>
  </si>
  <si>
    <t>CUADRO 2</t>
  </si>
  <si>
    <t>GASTO</t>
  </si>
  <si>
    <t>GASTO ................................................................................................................................................</t>
  </si>
  <si>
    <t>Remuneración a los empleados .................................................................................................................................................</t>
  </si>
  <si>
    <t>211</t>
  </si>
  <si>
    <t>Sueldos y salarios .................................................................................................................................................</t>
  </si>
  <si>
    <t>212</t>
  </si>
  <si>
    <t>Contribuciones sociales de empleadores .................................................................................................................................................</t>
  </si>
  <si>
    <t>2121</t>
  </si>
  <si>
    <t>Contribuciones sociales efectivas de empleadores .................................................................................................................................................</t>
  </si>
  <si>
    <t>2122</t>
  </si>
  <si>
    <t>Contribuciones sociales imputadas de empleadores .................................................................................................................................................</t>
  </si>
  <si>
    <t xml:space="preserve">Uso de bienes y servicios ................................................................................................................................................. </t>
  </si>
  <si>
    <t>Consumo de capital fijo .................................................................................................................................................</t>
  </si>
  <si>
    <t>Intereses .................................................................................................................................................</t>
  </si>
  <si>
    <t>241</t>
  </si>
  <si>
    <t>A no residentes .................................................................................................................................................</t>
  </si>
  <si>
    <t>242</t>
  </si>
  <si>
    <t>A residentes distintos del gobierno general .................................................................................................................................................</t>
  </si>
  <si>
    <t>243</t>
  </si>
  <si>
    <t>A otras unidades del gobierno general .................................................................................................................................................</t>
  </si>
  <si>
    <t>Subsidios .................................................................................................................................................</t>
  </si>
  <si>
    <t>251</t>
  </si>
  <si>
    <t>A corporaciones públicas ..................................................................................................................................................</t>
  </si>
  <si>
    <t>252</t>
  </si>
  <si>
    <t>A empresas privadas ..................................................................................................................................................</t>
  </si>
  <si>
    <t>253</t>
  </si>
  <si>
    <t>A otros sectores ..................................................................................................................................................</t>
  </si>
  <si>
    <t>Donaciones ..................................................................................................................................................</t>
  </si>
  <si>
    <t>261</t>
  </si>
  <si>
    <t>A gobiernos extranjeros ..................................................................................................................................................</t>
  </si>
  <si>
    <t>2611</t>
  </si>
  <si>
    <t>Corrientes ..................................................................................................................................................</t>
  </si>
  <si>
    <t>2612</t>
  </si>
  <si>
    <t>Capital ..................................................................................................................................................</t>
  </si>
  <si>
    <t>262</t>
  </si>
  <si>
    <t>A organismos internacionales ..................................................................................................................................................</t>
  </si>
  <si>
    <t>2621</t>
  </si>
  <si>
    <t>2622</t>
  </si>
  <si>
    <t>263</t>
  </si>
  <si>
    <t>A otras unidades del gobierno general ..................................................................................................................................................</t>
  </si>
  <si>
    <t>2631</t>
  </si>
  <si>
    <t>2632</t>
  </si>
  <si>
    <t>Prestaciones sociales ..................................................................................................................................................</t>
  </si>
  <si>
    <t>271</t>
  </si>
  <si>
    <t>Prestaciones de la seguridad social ..................................................................................................................................................</t>
  </si>
  <si>
    <t>272</t>
  </si>
  <si>
    <t>Prestaciones de asistencia social ..................................................................................................................................................</t>
  </si>
  <si>
    <t>273</t>
  </si>
  <si>
    <t>Prestaciones sociales relacionadas al empleo ..................................................................................................................................................</t>
  </si>
  <si>
    <t>Otros gastos ..................................................................................................................................................</t>
  </si>
  <si>
    <t>281</t>
  </si>
  <si>
    <t>Gasto de la propiedad distinto de intereses ..................................................................................................................................................</t>
  </si>
  <si>
    <t>2811</t>
  </si>
  <si>
    <t>Dividendos ..................................................................................................................................................</t>
  </si>
  <si>
    <t>2812</t>
  </si>
  <si>
    <t>Retiros de los ingresos de las cuasisociedades ..................................................................................................................................................</t>
  </si>
  <si>
    <t>2813</t>
  </si>
  <si>
    <t>Rentas de la propiedad relac. con distribución de rentas de la inversión ....................................................................................................</t>
  </si>
  <si>
    <t>2814</t>
  </si>
  <si>
    <t>Arriendo de activos públicos naturales ...................................................................................................................................................</t>
  </si>
  <si>
    <t>2815</t>
  </si>
  <si>
    <t>Utilidades reinvertidas en inversión extranjera directa ...................................................................................................................................................</t>
  </si>
  <si>
    <t>282</t>
  </si>
  <si>
    <t>Transferencias no clasificadas en otra parte ...................................................................................................................................................</t>
  </si>
  <si>
    <t>2821</t>
  </si>
  <si>
    <t>2822</t>
  </si>
  <si>
    <t>283</t>
  </si>
  <si>
    <t>Primas, tasas y derechos relacionados con seguros no de vida y sistemas de garantías estandarizadas ...................................................................</t>
  </si>
  <si>
    <t>2831</t>
  </si>
  <si>
    <t>Primas, tasas y derechos corrientes ....................................................................................................................................................................</t>
  </si>
  <si>
    <t>28311</t>
  </si>
  <si>
    <t>Primas ..................................................................................................................................................</t>
  </si>
  <si>
    <t>28312</t>
  </si>
  <si>
    <t>28313</t>
  </si>
  <si>
    <t>2832</t>
  </si>
  <si>
    <t>CUADRO 3</t>
  </si>
  <si>
    <t>TRANSACCIONES EN
ACTIVOS Y PASIVOS</t>
  </si>
  <si>
    <t>3</t>
  </si>
  <si>
    <t>TRANSACCIONES NETAS EN ACTIVOS Y PASIVOS</t>
  </si>
  <si>
    <t>Inversión neta/bruta en activos no financieros .................................................................................................................................................</t>
  </si>
  <si>
    <t>Activos fijos ..........................................................................................................................................................................</t>
  </si>
  <si>
    <t>3111</t>
  </si>
  <si>
    <t>Edificios y estructuras ..........................................................................................................................................................................</t>
  </si>
  <si>
    <t>3112</t>
  </si>
  <si>
    <t>Maquinaria y equipo ..........................................................................................................................................................................</t>
  </si>
  <si>
    <t>3113</t>
  </si>
  <si>
    <t>Otros activos fijos ..........................................................................................................................................................................</t>
  </si>
  <si>
    <t>3114</t>
  </si>
  <si>
    <t>Sistemas de armamentos ..........................................................................................................................................................................</t>
  </si>
  <si>
    <t>Existencias ..........................................................................................................................................................................</t>
  </si>
  <si>
    <t>Objetos de valor ..........................................................................................................................................................................</t>
  </si>
  <si>
    <t>Activos no producidos ..........................................................................................................................................................................</t>
  </si>
  <si>
    <t>3141</t>
  </si>
  <si>
    <t>Tierras y terrenos ..........................................................................................................................................................................</t>
  </si>
  <si>
    <t>3142</t>
  </si>
  <si>
    <t>Recursos minerales y energéticos .........................................................................................................................................................................</t>
  </si>
  <si>
    <t>3143</t>
  </si>
  <si>
    <t>Otros activos de origen natural ..........................................................................................................................................................................</t>
  </si>
  <si>
    <t>3144</t>
  </si>
  <si>
    <t>Activos intangibles no producidos ..........................................................................................................................................................................</t>
  </si>
  <si>
    <t>Adquisición neta de activos financieros ..........................................................................................................................................................................</t>
  </si>
  <si>
    <t>3201</t>
  </si>
  <si>
    <t>Oro monetario y DEG [3211+3212] ..........................................................................................................................................................................</t>
  </si>
  <si>
    <t>3202</t>
  </si>
  <si>
    <t>Billetes y monedas y depósitos [3212+3222] .........................................................................................................................................................................</t>
  </si>
  <si>
    <t>3203</t>
  </si>
  <si>
    <t>Títulos de deuda [3213+3223] ...........................................................................................................................................................................</t>
  </si>
  <si>
    <t>3204</t>
  </si>
  <si>
    <t>Préstamos  [3214+3224] ............................................................................................................................................................................</t>
  </si>
  <si>
    <t>3205</t>
  </si>
  <si>
    <t>Participaciones de capital y en fondos de inversión [3215+3225] ....................................................................................................</t>
  </si>
  <si>
    <t>3206</t>
  </si>
  <si>
    <t>Seguros, pensiones y sistemas de garantías estandarizadas [3216+3226] ............................................................................................................................................................................</t>
  </si>
  <si>
    <t>3207</t>
  </si>
  <si>
    <t>Derivados fin. y opciones de compra de acciones por empleados [3217+3227] .</t>
  </si>
  <si>
    <t>3208</t>
  </si>
  <si>
    <t>Otras cuentas por cobrar [3218+3228] .......................................................................................................</t>
  </si>
  <si>
    <t>Deudores internos .....................................................................................................................................................................</t>
  </si>
  <si>
    <t>3211</t>
  </si>
  <si>
    <t>Oro monetario y DEG ............................................................................................................................................................................</t>
  </si>
  <si>
    <t>3212</t>
  </si>
  <si>
    <t>Billetes y monedas y depósitos ............................................................................................................................................................................</t>
  </si>
  <si>
    <t>3213</t>
  </si>
  <si>
    <t>Títulos de deuda ............................................................................................................................................................................</t>
  </si>
  <si>
    <t>3214</t>
  </si>
  <si>
    <t>Préstamos ............................................................................................................................................................................</t>
  </si>
  <si>
    <t>3215</t>
  </si>
  <si>
    <t>Participaciones de capital y en fondos de inversión ............................................................................................................................................................................</t>
  </si>
  <si>
    <t>3216</t>
  </si>
  <si>
    <t>Seguros, pensiones y sistemas de garantías estandarizadas .............................................................................................................................................................................</t>
  </si>
  <si>
    <t>3217</t>
  </si>
  <si>
    <t>Derivados fin. y opciones de compra de acciones por parte de empleados .</t>
  </si>
  <si>
    <t>3218</t>
  </si>
  <si>
    <t>Otras cuentas por cobrar ............................................................................................................................................................................</t>
  </si>
  <si>
    <t>Deudores externos ..............................................................................................................................................................................</t>
  </si>
  <si>
    <t>3221</t>
  </si>
  <si>
    <t>3222</t>
  </si>
  <si>
    <t>3223</t>
  </si>
  <si>
    <t>Títulos de deuda ..........................................................................................................................................................................</t>
  </si>
  <si>
    <t>3224</t>
  </si>
  <si>
    <t>Préstamos ..........................................................................................................................................................................</t>
  </si>
  <si>
    <t>3225</t>
  </si>
  <si>
    <t>3226</t>
  </si>
  <si>
    <t>Seguros, pensiones y sistemas de garantías estandarizadas ............................................................................................................................................................................</t>
  </si>
  <si>
    <t>3227</t>
  </si>
  <si>
    <t>Derivados fin. y opciones de compra de acciones por parte de empleados ..............................................................................................................................................................................</t>
  </si>
  <si>
    <t>3228</t>
  </si>
  <si>
    <t>Otras cuentas por cobrar ...........................................................................................................................................................................</t>
  </si>
  <si>
    <t>Incurrimiento neto de pasivos ......................................................................................................................................................................</t>
  </si>
  <si>
    <t>3301</t>
  </si>
  <si>
    <t>Derechos especiales de giro (DEG) [3321] .....................................................................................................................................................................</t>
  </si>
  <si>
    <t>3302</t>
  </si>
  <si>
    <t>Billetes y monedas y depósitos [3312+3322] ....................................................................................................................................................................</t>
  </si>
  <si>
    <t>3303</t>
  </si>
  <si>
    <t>Títulos de deuda [3313+3323] ....................................................................................................................................................................</t>
  </si>
  <si>
    <t>3304</t>
  </si>
  <si>
    <t>Préstamos [3314+3324] ..........................................................................................................................................</t>
  </si>
  <si>
    <t>3305</t>
  </si>
  <si>
    <t>Participaciones de capital y en fondos de inversión [3315+3325] ....................................................................................................</t>
  </si>
  <si>
    <t>3306</t>
  </si>
  <si>
    <t>Seguros, pensiones y sistemas de garantías estandarizadas [3316+3326] .........................................................................................................................................</t>
  </si>
  <si>
    <t>33061</t>
  </si>
  <si>
    <t>Reservas técnicas de seguros no de vida ......................................................................................................................................................................</t>
  </si>
  <si>
    <t>33062</t>
  </si>
  <si>
    <t>Seguros de vida y derechos a rentas vitalicias ......................................................................................................................................................................</t>
  </si>
  <si>
    <t>33063</t>
  </si>
  <si>
    <t>Derechos de pensiones ......................................................................................................................................................................</t>
  </si>
  <si>
    <t>33064</t>
  </si>
  <si>
    <t>Derechos de los fondos de pensiones frente a los administradores de pensiones ......................................................................................................................................................................</t>
  </si>
  <si>
    <t>33065</t>
  </si>
  <si>
    <t>Provisiones para las peticiones de fondos en virtud de garantías estandarizadas ......................................................................................................................................................................</t>
  </si>
  <si>
    <t>3307</t>
  </si>
  <si>
    <t>Derivados fin. y opciones de compra de acciones por empleados [3317+3327] ........................................................................................................................................................................</t>
  </si>
  <si>
    <t>3308</t>
  </si>
  <si>
    <t>Otras cuentas por pagar [3318+3328] .......................................................................................................</t>
  </si>
  <si>
    <t>Acreedores internos .............................................................................................................................................................................</t>
  </si>
  <si>
    <t>3312</t>
  </si>
  <si>
    <t>3313</t>
  </si>
  <si>
    <t>3314</t>
  </si>
  <si>
    <t>3315</t>
  </si>
  <si>
    <t>3316</t>
  </si>
  <si>
    <t>3317</t>
  </si>
  <si>
    <t>Derivados fin. y opciones de compra de acciones por parte de empleados .............................................................................................................................................................................</t>
  </si>
  <si>
    <t>3318</t>
  </si>
  <si>
    <t>Acreedores externos .............................................................................................................................................................................</t>
  </si>
  <si>
    <t>3321</t>
  </si>
  <si>
    <t>Derechos especiales de giro (DEG).</t>
  </si>
  <si>
    <t>3322</t>
  </si>
  <si>
    <t>3323</t>
  </si>
  <si>
    <t>Títulos de deuda .............................................................................................................................................................................</t>
  </si>
  <si>
    <t>3324</t>
  </si>
  <si>
    <t>Préstamos .............................................................................................................................................................................</t>
  </si>
  <si>
    <t>3325</t>
  </si>
  <si>
    <t>Participaciones de capital y en fondos de inversión .............................................................................................................................................................................</t>
  </si>
  <si>
    <t>3326</t>
  </si>
  <si>
    <t>3327</t>
  </si>
  <si>
    <t>Derivados financieros y opciones de compra de acciones por parte de empleados.</t>
  </si>
  <si>
    <t>3328</t>
  </si>
  <si>
    <t>Otras cuentas por pagar .............................................................................................................................................................................</t>
  </si>
  <si>
    <t>31x.1</t>
  </si>
  <si>
    <t>Adquisiciones de activos no financieros, distintas de las existencias ...................................................................................................................................................................</t>
  </si>
  <si>
    <t>311.1</t>
  </si>
  <si>
    <t>Adquisiciones: Activos fijos ...................................................................................................................................................................</t>
  </si>
  <si>
    <t>313.1</t>
  </si>
  <si>
    <t>Adquisiciones: Objetos de valor ...............................................................................................................................................................</t>
  </si>
  <si>
    <t>314.1</t>
  </si>
  <si>
    <t>Adquisiciones: Activos producidos ..................................................................................</t>
  </si>
  <si>
    <t>31x.2</t>
  </si>
  <si>
    <t>Disposiciones de activos no financieros, distintas de las existencias ...................................................................................................................................................................</t>
  </si>
  <si>
    <t>311.2</t>
  </si>
  <si>
    <t>Disposiciones: Activos fijos ...................................................................................................................................................................</t>
  </si>
  <si>
    <t>313.2</t>
  </si>
  <si>
    <t>Disposiciones: Objetos de valor ...............................................................................................................................................................</t>
  </si>
  <si>
    <t>314.2</t>
  </si>
  <si>
    <t>Disposiciones: Activos producidos ..................................................................................</t>
  </si>
  <si>
    <t>31.3</t>
  </si>
  <si>
    <t>Consumo de capital fijo ................................................................................................................................................................</t>
  </si>
  <si>
    <t>3M1</t>
  </si>
  <si>
    <t>Formación de capital por cuenta propia ................................................................................................................................................................</t>
  </si>
  <si>
    <t>3M11</t>
  </si>
  <si>
    <t>Remuneración a los empleados ................................................................................................................................................................</t>
  </si>
  <si>
    <t>3M12</t>
  </si>
  <si>
    <t>Uso de bienes y servicios ................................................................................................................................................................</t>
  </si>
  <si>
    <t>3M13</t>
  </si>
  <si>
    <t>3M14</t>
  </si>
  <si>
    <t>Otros impuestos menos otros subsidios (sobre la producción) ...........................................................................................................................</t>
  </si>
  <si>
    <t>Transacciones en activos y pasivos financieros [=32-33] ..............................................................................................................................................................</t>
  </si>
  <si>
    <t>3M3</t>
  </si>
  <si>
    <t>Deuda bruta (D4) al valor de mercado: Transacciones ...................................................................................................................................................................</t>
  </si>
  <si>
    <t>3M3D3</t>
  </si>
  <si>
    <t>Pasivos D3 de deuda al valor de mercado: Transacciones ...................................................................................................................................................................</t>
  </si>
  <si>
    <t>3M3D2</t>
  </si>
  <si>
    <t>Pasivos D2 de deuda al valor de mercado: Transacciones ...................................................................................................................................................................</t>
  </si>
  <si>
    <t>Pasivos D1 de deuda al valor de mercado: Transacciones ...................................................................................................................................................................</t>
  </si>
  <si>
    <t>CUADRO 4</t>
  </si>
  <si>
    <t>GANANCIAS Y PÉRDIDAS POR TENENCIA DE ACTIVOS Y PASIVOS</t>
  </si>
  <si>
    <t>4</t>
  </si>
  <si>
    <t>VARIACIÓN EN EL PATRIMONIO NETO COMO RESULTADO DE GANANCIAS Y PÉRDIDAS POR TENENCIA ......................................................................................................</t>
  </si>
  <si>
    <t>Ganancias y pérdidas por tenencia de activos no financieros ...................................................................................................................................................................................................................................</t>
  </si>
  <si>
    <t>411</t>
  </si>
  <si>
    <t>Activos fijos ......................................................................................................................................................................</t>
  </si>
  <si>
    <t>412</t>
  </si>
  <si>
    <t>Existencias ......................................................................................................................................................................</t>
  </si>
  <si>
    <t>413</t>
  </si>
  <si>
    <t>Objetos de valor ......................................................................................................................................................................</t>
  </si>
  <si>
    <t>414</t>
  </si>
  <si>
    <t>Activos no producidos ......................................................................................................................................................................</t>
  </si>
  <si>
    <t>Ganancias y pérdidas por tenencia de activos financieros ..........................................................................................................................................................................................</t>
  </si>
  <si>
    <t>4201</t>
  </si>
  <si>
    <t>Oro monetario y DEG ......................................................................................................................................................................</t>
  </si>
  <si>
    <t>4202</t>
  </si>
  <si>
    <t>Billetes y monedas y depósitos .....................................................................................................................................................................</t>
  </si>
  <si>
    <t>4203</t>
  </si>
  <si>
    <t>Títulos de deuda ......................................................................................................................................................................</t>
  </si>
  <si>
    <t>4204</t>
  </si>
  <si>
    <t>Préstamos ......................................................................................................................................................................</t>
  </si>
  <si>
    <t>4205</t>
  </si>
  <si>
    <t>Participaciones de capital y en fondos de inversión ......................................................................................................................................................................</t>
  </si>
  <si>
    <t>4206</t>
  </si>
  <si>
    <t>Seguros, pensiones y sistemas de garantías estandarizadas ......................................................................................................................................................................</t>
  </si>
  <si>
    <t>4207</t>
  </si>
  <si>
    <t>Derivados financieros y opciones de compra de acciones por parte de empleados ......................................................................................................................................................................</t>
  </si>
  <si>
    <t>4208</t>
  </si>
  <si>
    <t>Otras cuentas por cobrar ......................................................................................................................................................................</t>
  </si>
  <si>
    <t>421</t>
  </si>
  <si>
    <t>422</t>
  </si>
  <si>
    <t>Ganancias y pérdidas por tenencia de activos y pasivos .......................................................................................................................................................................</t>
  </si>
  <si>
    <t>4301</t>
  </si>
  <si>
    <t>Derechos especiales de giro (DEG) .......................................................................................................................................................................</t>
  </si>
  <si>
    <t>4302</t>
  </si>
  <si>
    <t>Billetes y monedas y depósitos .......................................................................................................................................................................</t>
  </si>
  <si>
    <t>4303</t>
  </si>
  <si>
    <t>Títulos de deuda .......................................................................................................................................................................</t>
  </si>
  <si>
    <t>4304</t>
  </si>
  <si>
    <t>Préstamos .......................................................................................................................................................................</t>
  </si>
  <si>
    <t>4305</t>
  </si>
  <si>
    <t>Participaciones de capital y en fondos de inversión .......................................................................................................................................................................</t>
  </si>
  <si>
    <t>4306</t>
  </si>
  <si>
    <t>Seguros, pensiones y sistemas de garantías estandarizadas .......................................................................................................................................................................</t>
  </si>
  <si>
    <t>4307</t>
  </si>
  <si>
    <t>Derivados financieros y opciones de compra de acciones por parte de empleados .......................................................................................................................................................................</t>
  </si>
  <si>
    <t>4308</t>
  </si>
  <si>
    <t>Otras cuentas por pagar .......................................................................................................................................................................</t>
  </si>
  <si>
    <t>431</t>
  </si>
  <si>
    <t>Acreedores internos ........................................................................................................................................................................</t>
  </si>
  <si>
    <t>432</t>
  </si>
  <si>
    <t>Acreedores externos ........................................................................................................................................................................</t>
  </si>
  <si>
    <t>4M2</t>
  </si>
  <si>
    <t>Variación en el patrimonio financiero neto como resultado de ganancias y pérdidas por tenencia [=42-43] ..............................................................................................................................................</t>
  </si>
  <si>
    <t>CUADRO 5</t>
  </si>
  <si>
    <t>OTRAS VARIACIONES EN EL VOLUMEN DE ACTIVOS Y PASIVOS</t>
  </si>
  <si>
    <t>5</t>
  </si>
  <si>
    <t>VARIACIÓN EN EL PATRIM. NETO COMO RESULTADO DE VARIACIONES DEL VOLUMEN .............................................................................</t>
  </si>
  <si>
    <t>Otras variaciones en el volumen de activos no financieros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</si>
  <si>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511</t>
  </si>
  <si>
    <t>Activos fijos .......................................................................................................................................................................</t>
  </si>
  <si>
    <t>512</t>
  </si>
  <si>
    <t>513</t>
  </si>
  <si>
    <t>514</t>
  </si>
  <si>
    <t>Otras variaciones en el volumen de activos financieros .....................................................................................................</t>
  </si>
  <si>
    <t>5201</t>
  </si>
  <si>
    <t>5202</t>
  </si>
  <si>
    <t>5203</t>
  </si>
  <si>
    <t>5204</t>
  </si>
  <si>
    <t>5205</t>
  </si>
  <si>
    <t>5206</t>
  </si>
  <si>
    <t>5207</t>
  </si>
  <si>
    <t>5208</t>
  </si>
  <si>
    <t>521</t>
  </si>
  <si>
    <t>522</t>
  </si>
  <si>
    <t>Otras variaciones en el volumen de pasivos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</si>
  <si>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5301</t>
  </si>
  <si>
    <t>5302</t>
  </si>
  <si>
    <t>5303</t>
  </si>
  <si>
    <t>5304</t>
  </si>
  <si>
    <t>5305</t>
  </si>
  <si>
    <t>5306</t>
  </si>
  <si>
    <t>Seguros, pensiones y sistemas de garantías estandarizadas  .......................................................................................................................................................................</t>
  </si>
  <si>
    <t>5307</t>
  </si>
  <si>
    <t>5308</t>
  </si>
  <si>
    <t>531</t>
  </si>
  <si>
    <t>Acreedores internos ......................................................................................................................................................................</t>
  </si>
  <si>
    <t>532</t>
  </si>
  <si>
    <t>Acreedores externos ......................................................................................................................................................................</t>
  </si>
  <si>
    <t>5M2</t>
  </si>
  <si>
    <t>Variación en el patrimonio financiero neto como resultado de variaciones en el volumen [52-53] ..............................................................................................................................................</t>
  </si>
  <si>
    <t>CUADRO 6</t>
  </si>
  <si>
    <t>BALANCE</t>
  </si>
  <si>
    <t>6</t>
  </si>
  <si>
    <t>PATRIMONIO NETO ............................................................................................................</t>
  </si>
  <si>
    <t>61</t>
  </si>
  <si>
    <t xml:space="preserve">Activos no financieros ...........................................................................................................  </t>
  </si>
  <si>
    <t>611</t>
  </si>
  <si>
    <t>Activos fijos .........................................................................................................................</t>
  </si>
  <si>
    <t>6111</t>
  </si>
  <si>
    <t>6112</t>
  </si>
  <si>
    <t>6113</t>
  </si>
  <si>
    <t>6114</t>
  </si>
  <si>
    <t>612</t>
  </si>
  <si>
    <t>613</t>
  </si>
  <si>
    <t>614</t>
  </si>
  <si>
    <t>6141</t>
  </si>
  <si>
    <t>6142</t>
  </si>
  <si>
    <t>6143</t>
  </si>
  <si>
    <t>6144</t>
  </si>
  <si>
    <t>62</t>
  </si>
  <si>
    <t>Activos financieros .....................................................................................................................................................................</t>
  </si>
  <si>
    <t>6201</t>
  </si>
  <si>
    <t>Oro monetario y DEG [6221] ..........................................................................................................................................................................</t>
  </si>
  <si>
    <t>6202</t>
  </si>
  <si>
    <t>Billetes y monedas y depósitos [6212+6222] .........................................................................................................................................................................</t>
  </si>
  <si>
    <t>6203</t>
  </si>
  <si>
    <t>Títulos de deuda [6213+6223] ...........................................................................................................................................................................</t>
  </si>
  <si>
    <t>6204</t>
  </si>
  <si>
    <t>Préstamos  [6214+6224] ............................................................................................................................................................................</t>
  </si>
  <si>
    <t>6205</t>
  </si>
  <si>
    <t>Participaciones de capital y en fondos de inversión [6215+6225] ....................................................................................................</t>
  </si>
  <si>
    <t>6206</t>
  </si>
  <si>
    <t>Seguros, pensiones y sistemas de garantías estandarizadas   [6216+6226] ............................................................................................................................................................................</t>
  </si>
  <si>
    <t>6207</t>
  </si>
  <si>
    <t>Derivados fin. y opciones de compra de acciones por empleados [6217+6227] .</t>
  </si>
  <si>
    <t>6208</t>
  </si>
  <si>
    <t>Otras cuentas por cobrar [6218+6228] ......................................................................................................................</t>
  </si>
  <si>
    <t>621</t>
  </si>
  <si>
    <t>6211</t>
  </si>
  <si>
    <t>6212</t>
  </si>
  <si>
    <t>6213</t>
  </si>
  <si>
    <t>6214</t>
  </si>
  <si>
    <t>6215</t>
  </si>
  <si>
    <t>6216</t>
  </si>
  <si>
    <t>Seguros, pensiones y sistemas de garantías estandarizadas   .............................................................................................................................................................................</t>
  </si>
  <si>
    <t>6217</t>
  </si>
  <si>
    <t>6218</t>
  </si>
  <si>
    <t>622</t>
  </si>
  <si>
    <t>6221</t>
  </si>
  <si>
    <t>6222</t>
  </si>
  <si>
    <t>6223</t>
  </si>
  <si>
    <t>6224</t>
  </si>
  <si>
    <t>6225</t>
  </si>
  <si>
    <t>6226</t>
  </si>
  <si>
    <t>Seguros, pensiones y sistemas de garantías estandarizadas   ............................................................................................................................................................................</t>
  </si>
  <si>
    <t>6227</t>
  </si>
  <si>
    <t>6228</t>
  </si>
  <si>
    <t>63</t>
  </si>
  <si>
    <t>Pasivos ............................................................................................................................................................................</t>
  </si>
  <si>
    <t>6301</t>
  </si>
  <si>
    <t>Derechos especiales de giro (DEG) [6321] .....................................................................................................................................................................</t>
  </si>
  <si>
    <t>6302</t>
  </si>
  <si>
    <t>Billetes y monedas y depósitos [6312+6322] ....................................................................................................................................................................</t>
  </si>
  <si>
    <t>6303</t>
  </si>
  <si>
    <t>Títulos de deuda [6313+6323] ....................................................................................................................................................................</t>
  </si>
  <si>
    <t>6304</t>
  </si>
  <si>
    <t>Préstamos [6314+6324] ..........................................................................................................................................</t>
  </si>
  <si>
    <t>6305</t>
  </si>
  <si>
    <t>Participaciones de capital y en fondos de inversión [6315+6325] ....................................................................................................</t>
  </si>
  <si>
    <t>6306</t>
  </si>
  <si>
    <t>Seguros, pensiones y sistemas de garantías estandarizadas   [6316+6326] .........................................................................................................................................</t>
  </si>
  <si>
    <t>63061</t>
  </si>
  <si>
    <t>63062</t>
  </si>
  <si>
    <t>63063</t>
  </si>
  <si>
    <t>63064</t>
  </si>
  <si>
    <t>63065</t>
  </si>
  <si>
    <t>Provisiones para las peticiones de fondos en virtud de garantías normalizadas ......................................................................................................................................................................</t>
  </si>
  <si>
    <t>6307</t>
  </si>
  <si>
    <t>Derivados fin. y opciones de compra de acciones por empleados [6317+6327] ........................................................................................................................................................................</t>
  </si>
  <si>
    <t>6308</t>
  </si>
  <si>
    <t>Otras cuentas por pagar [6318+6328] .......................................................................................................</t>
  </si>
  <si>
    <t>631</t>
  </si>
  <si>
    <t>6312</t>
  </si>
  <si>
    <t>6313</t>
  </si>
  <si>
    <t>6314</t>
  </si>
  <si>
    <t>6315</t>
  </si>
  <si>
    <t>6316</t>
  </si>
  <si>
    <t>6317</t>
  </si>
  <si>
    <t>6318</t>
  </si>
  <si>
    <t>632</t>
  </si>
  <si>
    <t>6321</t>
  </si>
  <si>
    <t>Derechos especiales de giro (DEG) .............................................................................................................................................................................</t>
  </si>
  <si>
    <t>6322</t>
  </si>
  <si>
    <t>6323</t>
  </si>
  <si>
    <t>6324</t>
  </si>
  <si>
    <t>6325</t>
  </si>
  <si>
    <t>6326</t>
  </si>
  <si>
    <t>6327</t>
  </si>
  <si>
    <t>derivados financieros y opciones de compra de acciones por parte de empleados.</t>
  </si>
  <si>
    <t>6328</t>
  </si>
  <si>
    <t>6M2</t>
  </si>
  <si>
    <t>Patrimonio financiero neto [=62-63] ..............................................................................................................................................</t>
  </si>
  <si>
    <t>Partidas informativas de deuda</t>
  </si>
  <si>
    <t>6M3</t>
  </si>
  <si>
    <t>Deuda bruta (D4) al valor de mercado .........................................................................................................................................................</t>
  </si>
  <si>
    <t>6M3D3</t>
  </si>
  <si>
    <t>Pasivos D3 de deuda al valor de mercado ...................................................................................................................................................................</t>
  </si>
  <si>
    <t>6M3D2</t>
  </si>
  <si>
    <t>Pasivos D2 de deuda al valor de mercado...................................................................................................................................................................</t>
  </si>
  <si>
    <t>6M3D1</t>
  </si>
  <si>
    <t>Pasivos D1 de deuda al valor de mercado...................................................................................................................................................................</t>
  </si>
  <si>
    <t>6M4</t>
  </si>
  <si>
    <t>Deuda bruta (D4) al valor nominal .........................................................................................................................................................</t>
  </si>
  <si>
    <t>6M4D3</t>
  </si>
  <si>
    <t>Pasivos D3 de deuda al nominal valor ...................................................................................................................................................................</t>
  </si>
  <si>
    <t>6M4D2</t>
  </si>
  <si>
    <t>Pasivos D2 de deuda al nominal valor ...................................................................................................................................................................</t>
  </si>
  <si>
    <t>6M4D1</t>
  </si>
  <si>
    <t>Pasivos D1 de deuda al nominal valor ...................................................................................................................................................................</t>
  </si>
  <si>
    <t>6M35</t>
  </si>
  <si>
    <t>Deuda bruta (D4) al valor facial .........................................................................................................................................................</t>
  </si>
  <si>
    <t>6M35D3</t>
  </si>
  <si>
    <t>Pasivos D3 de deuda al valor facial ...................................................................................................................................................................</t>
  </si>
  <si>
    <t>6M35D2</t>
  </si>
  <si>
    <t>Pasivos D2 de deuda al valor facial ...................................................................................................................................................................</t>
  </si>
  <si>
    <t>6M35D1</t>
  </si>
  <si>
    <t>Pasivos D1 de deuda al valor facial ...................................................................................................................................................................</t>
  </si>
  <si>
    <t>6M36</t>
  </si>
  <si>
    <t>Deuda neta (D4) al valor de mercado ...................................................................................................................................................................................</t>
  </si>
  <si>
    <t>6M91</t>
  </si>
  <si>
    <t xml:space="preserve">Deuda bruta (D4) al valor de mercado, excluidos los activos en billetes y monedas y depósitos ................................................................................................................................................................................... </t>
  </si>
  <si>
    <t>6M91D3</t>
  </si>
  <si>
    <t>Pasivos D3 de deuda,  excluidos los activos en billetes y monedas y depósitos ...................................................................................................................................................................................</t>
  </si>
  <si>
    <t>6M91D2</t>
  </si>
  <si>
    <t>Pasivos D2 de deuda, excluidos los activos en billetes y monedas y depósitos ...................................................................................................................................................................................</t>
  </si>
  <si>
    <t>6M91D1</t>
  </si>
  <si>
    <t>Pasivos D1 de deuda, excluidos los activos en billetes y monedas y depósitos ...................................................................................................................................................................................</t>
  </si>
  <si>
    <t>6M92</t>
  </si>
  <si>
    <t xml:space="preserve">Activos en títulos negociables de alta calidad ................................................................................................................................................................................... </t>
  </si>
  <si>
    <t>6M93</t>
  </si>
  <si>
    <t>Deuda pública bruta según la definición nacional .........................................................................................................................................................</t>
  </si>
  <si>
    <t>Saldos de apertura</t>
  </si>
  <si>
    <t>Activos no financieros (balance de apertura) .........................................................................................................................................................</t>
  </si>
  <si>
    <t>Activos financieros (balance de apertura) .........................................................................................................................................................</t>
  </si>
  <si>
    <t>Pasivos (balance de apertura) .........................................................................................................................................................</t>
  </si>
  <si>
    <t>Pasivos D1 de deuda al valor de mercado (balance de apertura) .........................................................................................................................................................</t>
  </si>
  <si>
    <t>Otras partidas informativas</t>
  </si>
  <si>
    <t>6M391</t>
  </si>
  <si>
    <t>Préstamos concesionarios al nominal valor ...................................................................................................................................................................................</t>
  </si>
  <si>
    <t>6M392</t>
  </si>
  <si>
    <t>Transferencias implícitas resultantes de préstamos a tasas de interés concesionarias ...................................................................................................................................................................................</t>
  </si>
  <si>
    <t>6M5</t>
  </si>
  <si>
    <t>Atrasos ....................................................................................................................................................................................</t>
  </si>
  <si>
    <t>6M6</t>
  </si>
  <si>
    <t>Pasivos contingentes explícitos ....................................................................................................................................................................................</t>
  </si>
  <si>
    <t>6M61</t>
  </si>
  <si>
    <t>De los cuales: Deuda con garantía pública .......................................................................................................................</t>
  </si>
  <si>
    <t>6M7</t>
  </si>
  <si>
    <t>Obligaciones implícitas netas por prestaciones de la seguridad social ................................................................................................................................................................................................................</t>
  </si>
  <si>
    <t>6M8</t>
  </si>
  <si>
    <t>Activos correspondientes a préstamos en mora al valor facial ................................................................................................................................................................................................................</t>
  </si>
  <si>
    <t>6M81</t>
  </si>
  <si>
    <t>Activos correspondientes a préstamos en mora al valor nominal ................................................................................................................................................................................................................</t>
  </si>
  <si>
    <t>CUADRO 6A</t>
  </si>
  <si>
    <t>PASIVOS DE DEUDA AL VALOR NOMINAL/DE MERCADO</t>
  </si>
  <si>
    <t>6301N</t>
  </si>
  <si>
    <t>Derechos especiales de giro .............................................................................................................</t>
  </si>
  <si>
    <t>6301NA1</t>
  </si>
  <si>
    <t>Acreedores internos ...........................................................................................................................................................................</t>
  </si>
  <si>
    <t>6301NA2</t>
  </si>
  <si>
    <t>Acreedores externos ...........................................................................................................................................................................</t>
  </si>
  <si>
    <t>6301NB1</t>
  </si>
  <si>
    <t>Corto plazo, por vencimiento original ...........................................................................................................................................................................</t>
  </si>
  <si>
    <t>6301NB2</t>
  </si>
  <si>
    <t>Largo plazo por vencimiento original, con vencimiento de pago en un año o menos..............................................................................................................................................................................</t>
  </si>
  <si>
    <t>6301NB3</t>
  </si>
  <si>
    <t>Largo plazo por vencimiento original, con vencimiento de pago en más de un año 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.</t>
  </si>
  <si>
    <t>6301NC1</t>
  </si>
  <si>
    <t>Denominada en moneda local ............................................................................................................................................................................</t>
  </si>
  <si>
    <t>6301NC2</t>
  </si>
  <si>
    <t>Denominada en moneda extranjera ............................................................................................................................................................................</t>
  </si>
  <si>
    <t>6301ND1</t>
  </si>
  <si>
    <t>Tasa de interés fija ...........................................................................................................................................................................</t>
  </si>
  <si>
    <t>6301ND2</t>
  </si>
  <si>
    <t>Tasa de interés variable ...........................................................................................................................................................................</t>
  </si>
  <si>
    <t>6302N</t>
  </si>
  <si>
    <t>Billetes y monedas y depósitos .............................................................................................................
Moneda y depósitos
Moneda y depósitos
Moneda y depósitos
Billetes y moneda y depósitos</t>
  </si>
  <si>
    <t>6302NA1</t>
  </si>
  <si>
    <t>6302NA2</t>
  </si>
  <si>
    <t>6302NB1</t>
  </si>
  <si>
    <t>6302NB2</t>
  </si>
  <si>
    <t>6302NB3</t>
  </si>
  <si>
    <t>6302NC1</t>
  </si>
  <si>
    <t>Denominados en moneda local ............................................................................................................................................................................</t>
  </si>
  <si>
    <t>6302NC2</t>
  </si>
  <si>
    <t>Denominados en moneda extranjera ............................................................................................................................................................................</t>
  </si>
  <si>
    <t>6302ND1</t>
  </si>
  <si>
    <t>6302ND2</t>
  </si>
  <si>
    <t>6303N</t>
  </si>
  <si>
    <t>Títulos de deuda al valor nominal ..............................................................................................................</t>
  </si>
  <si>
    <t>6303NA1</t>
  </si>
  <si>
    <t>6303NA2</t>
  </si>
  <si>
    <t>6303NB1</t>
  </si>
  <si>
    <t>6303NB1d</t>
  </si>
  <si>
    <t>de la cual: denominada en moneda nacional ........................................................................</t>
  </si>
  <si>
    <t>6303NB2</t>
  </si>
  <si>
    <t>Largo plazo por vencimiento original, con vencimiento de pago en un año o menos ..............................................................................................................................................................................</t>
  </si>
  <si>
    <t>6303NB2d</t>
  </si>
  <si>
    <t>6303NB3</t>
  </si>
  <si>
    <t xml:space="preserve">Largo plazo por vencimiento original, con vencimiento de pago en más de un año ........................................................................................................................................................................... </t>
  </si>
  <si>
    <t>6303NC1</t>
  </si>
  <si>
    <t>6303NC2</t>
  </si>
  <si>
    <t>6303ND1</t>
  </si>
  <si>
    <t>6303ND2</t>
  </si>
  <si>
    <t>6303M</t>
  </si>
  <si>
    <t>Títulos de deuda a valor de mercado ............................................................................................................................................................................</t>
  </si>
  <si>
    <t>6303MA1</t>
  </si>
  <si>
    <t>6303MA2</t>
  </si>
  <si>
    <t>6303MB1</t>
  </si>
  <si>
    <t>6303MB1d</t>
  </si>
  <si>
    <t>6303MB2</t>
  </si>
  <si>
    <t>6303MB2d</t>
  </si>
  <si>
    <t>6303MB3</t>
  </si>
  <si>
    <t>6303MC1</t>
  </si>
  <si>
    <t>6303MC2</t>
  </si>
  <si>
    <t>6303MD1</t>
  </si>
  <si>
    <t>6303MD2</t>
  </si>
  <si>
    <t>6304N</t>
  </si>
  <si>
    <t>6304NA1</t>
  </si>
  <si>
    <t>6304NA2</t>
  </si>
  <si>
    <t>6304NB1</t>
  </si>
  <si>
    <t>6304NB1d</t>
  </si>
  <si>
    <t>6304NB2</t>
  </si>
  <si>
    <t>6304NB2d</t>
  </si>
  <si>
    <t>6304NB3</t>
  </si>
  <si>
    <t>6304NC1</t>
  </si>
  <si>
    <t>6304NC2</t>
  </si>
  <si>
    <t>6304ND1</t>
  </si>
  <si>
    <t>6304ND2</t>
  </si>
  <si>
    <t>6306N</t>
  </si>
  <si>
    <t>Seguros, pensiones y sistemas de garantías estandarizadas  .............................................................................................................................................................................</t>
  </si>
  <si>
    <t>6306NA1</t>
  </si>
  <si>
    <t>6306NA2</t>
  </si>
  <si>
    <t>6306NB1</t>
  </si>
  <si>
    <t>6306NB2</t>
  </si>
  <si>
    <t>6306NB3</t>
  </si>
  <si>
    <t>6306NC1</t>
  </si>
  <si>
    <t>6306NC2</t>
  </si>
  <si>
    <t>6306ND1</t>
  </si>
  <si>
    <t>6306ND2</t>
  </si>
  <si>
    <t>6308N</t>
  </si>
  <si>
    <t>6308NA1</t>
  </si>
  <si>
    <t>6308NA2</t>
  </si>
  <si>
    <t>6308NB1</t>
  </si>
  <si>
    <t>6308NB2</t>
  </si>
  <si>
    <t>6308NB3</t>
  </si>
  <si>
    <t>6308NC1</t>
  </si>
  <si>
    <t>6308NC2</t>
  </si>
  <si>
    <t>6308ND1</t>
  </si>
  <si>
    <t>6308ND2</t>
  </si>
  <si>
    <t>CUADRO 6B</t>
  </si>
  <si>
    <t>PASIVOS DE DEUDA AL VALOR FACIAL</t>
  </si>
  <si>
    <t>6301F</t>
  </si>
  <si>
    <t>6301FA1</t>
  </si>
  <si>
    <t>6301FA2</t>
  </si>
  <si>
    <t>6301FB1</t>
  </si>
  <si>
    <t>6301FB2</t>
  </si>
  <si>
    <t>6301FB3</t>
  </si>
  <si>
    <t>6301FC1</t>
  </si>
  <si>
    <t>6301FC2</t>
  </si>
  <si>
    <t>6301FD1</t>
  </si>
  <si>
    <t>6301FD2</t>
  </si>
  <si>
    <t>6302F</t>
  </si>
  <si>
    <t>Billetes y monedas y depósitos ......................................................................</t>
  </si>
  <si>
    <t>6302FA1</t>
  </si>
  <si>
    <t>6302FA2</t>
  </si>
  <si>
    <t>6302FB1</t>
  </si>
  <si>
    <t>6302FB2</t>
  </si>
  <si>
    <t>6302FB3</t>
  </si>
  <si>
    <t>6302FC1</t>
  </si>
  <si>
    <t>6302FC2</t>
  </si>
  <si>
    <t>6302FD1</t>
  </si>
  <si>
    <t>6302FD2</t>
  </si>
  <si>
    <t>6303F</t>
  </si>
  <si>
    <t>Títulos de deuda .............................................................................................................</t>
  </si>
  <si>
    <t>6303FA1</t>
  </si>
  <si>
    <t>6303FA2</t>
  </si>
  <si>
    <t>6303FB1</t>
  </si>
  <si>
    <t>6303FB1d</t>
  </si>
  <si>
    <t>de la cual: denominada en moneda nacional .......................................................................</t>
  </si>
  <si>
    <t>6303FB2</t>
  </si>
  <si>
    <t>6303FB2d</t>
  </si>
  <si>
    <t>6303FB3</t>
  </si>
  <si>
    <t>6303FC1</t>
  </si>
  <si>
    <t>6303FC2</t>
  </si>
  <si>
    <t>6303FD1</t>
  </si>
  <si>
    <t>6303FD2</t>
  </si>
  <si>
    <t>6304F</t>
  </si>
  <si>
    <t>6304FA1</t>
  </si>
  <si>
    <t>6304FA2</t>
  </si>
  <si>
    <t>6304FB1</t>
  </si>
  <si>
    <t>6304FB1d</t>
  </si>
  <si>
    <t>6304FB2</t>
  </si>
  <si>
    <t>6304FB2d</t>
  </si>
  <si>
    <t>6304FB3</t>
  </si>
  <si>
    <t>6304FC1</t>
  </si>
  <si>
    <t>6304FC2</t>
  </si>
  <si>
    <t>6304FD1</t>
  </si>
  <si>
    <t>6304FD2</t>
  </si>
  <si>
    <t>6306F</t>
  </si>
  <si>
    <t>6306FA1</t>
  </si>
  <si>
    <t>6306FA2</t>
  </si>
  <si>
    <t>6306FB1</t>
  </si>
  <si>
    <t>6306FB2</t>
  </si>
  <si>
    <t>6306FB3</t>
  </si>
  <si>
    <t>6306FC1</t>
  </si>
  <si>
    <t>6306FC2</t>
  </si>
  <si>
    <t>6306FD1</t>
  </si>
  <si>
    <t>6306FD2</t>
  </si>
  <si>
    <t>6308F</t>
  </si>
  <si>
    <t>6308FA1</t>
  </si>
  <si>
    <t>6308FA2</t>
  </si>
  <si>
    <t>6308FB1</t>
  </si>
  <si>
    <t>6308FB2</t>
  </si>
  <si>
    <t>6308FB3</t>
  </si>
  <si>
    <t>6308FC1</t>
  </si>
  <si>
    <t>6308FC2</t>
  </si>
  <si>
    <t>6308FD1</t>
  </si>
  <si>
    <t>6308FD2</t>
  </si>
  <si>
    <t>CUADRO 7</t>
  </si>
  <si>
    <t>EROGACIÓN POR FUNCIONES DE GOBIERNO (CFG)</t>
  </si>
  <si>
    <t>7</t>
  </si>
  <si>
    <t>EROGACIÓN [=2M] ..............................................................................................................................................................................</t>
  </si>
  <si>
    <t>701</t>
  </si>
  <si>
    <t>Servicios públicos generales ...............................................................................................................................................................................</t>
  </si>
  <si>
    <t>7011</t>
  </si>
  <si>
    <t>Órganos ejecutivos y legislativos, asuntos financieros y fiscales, asuntos exteriores .......................................................................................................................</t>
  </si>
  <si>
    <t>7012</t>
  </si>
  <si>
    <t>Ayuda económica exterior ...............................................................................................................................................................................</t>
  </si>
  <si>
    <t>7013</t>
  </si>
  <si>
    <t>Servicios generales ................................................................................................................................................................................</t>
  </si>
  <si>
    <t>7014</t>
  </si>
  <si>
    <t>Investigación básica  ................................................................................................................................................................................</t>
  </si>
  <si>
    <t>7015</t>
  </si>
  <si>
    <t>Investigación y desarrollo relacionados con los servicios públicos generales ............................................................</t>
  </si>
  <si>
    <t>7016</t>
  </si>
  <si>
    <t>Servicios públicos generales n.e.p. ................................................................................................................................</t>
  </si>
  <si>
    <t>7017</t>
  </si>
  <si>
    <t>Transacciones de deuda pública .................................................................................................................................................................................</t>
  </si>
  <si>
    <t>7018</t>
  </si>
  <si>
    <t>Transferencias de carácter general entre diferentes niveles de gobierno ................................................................................................................................</t>
  </si>
  <si>
    <t>702</t>
  </si>
  <si>
    <t>Defensa ................................................................................................................................................................................</t>
  </si>
  <si>
    <t>7021</t>
  </si>
  <si>
    <t>Defensa militar ................................................................................................................................................................................</t>
  </si>
  <si>
    <t>7022</t>
  </si>
  <si>
    <t>Defensa civil ................................................................................................................................................................................</t>
  </si>
  <si>
    <t>7023</t>
  </si>
  <si>
    <t>Ayuda militar al exterior .................................................................................................................................................................................</t>
  </si>
  <si>
    <t>7024</t>
  </si>
  <si>
    <t>Investigación y desarrollo relacionados con la defensa .................................................................................................................................................................................</t>
  </si>
  <si>
    <t>7025</t>
  </si>
  <si>
    <t>Defensa no clasificada en otra parte .................................................................................................................................................................................</t>
  </si>
  <si>
    <t>703</t>
  </si>
  <si>
    <t>Orden público y seguridad ................................................................................................................................................................................</t>
  </si>
  <si>
    <t>7031</t>
  </si>
  <si>
    <t>Servicios de policía .................................................................................................................................................................................</t>
  </si>
  <si>
    <t>7032</t>
  </si>
  <si>
    <t>Servicios de protección contra incendios .................................................................................................................................................................................</t>
  </si>
  <si>
    <t>7033</t>
  </si>
  <si>
    <t>Tribunales de justicia .................................................................................................................................................................................</t>
  </si>
  <si>
    <t>7034</t>
  </si>
  <si>
    <t>Prisiones .................................................................................................................................................</t>
  </si>
  <si>
    <t>7035</t>
  </si>
  <si>
    <t>Investigación y desarrollo relacionados con el orden público y la seguridad .................................................................................................................................................................................</t>
  </si>
  <si>
    <t>7036</t>
  </si>
  <si>
    <t>Orden público y seguridad n.e.p. ................................................................................................................................</t>
  </si>
  <si>
    <t>704</t>
  </si>
  <si>
    <t>Asuntos económicos .....................................................................................................</t>
  </si>
  <si>
    <t>7041</t>
  </si>
  <si>
    <t>Asuntos económicos, comerciales y laborales en general ..................................................................................................................................................</t>
  </si>
  <si>
    <t>7042</t>
  </si>
  <si>
    <t>Agricultura, silvicultura, pesca y caza .................................................................................................................................................</t>
  </si>
  <si>
    <t>7043</t>
  </si>
  <si>
    <t>Combustibles y energía .................................................................................................................................................</t>
  </si>
  <si>
    <t>7044</t>
  </si>
  <si>
    <t>Minería, manufacturas y construcción .................................................................................................................................................</t>
  </si>
  <si>
    <t>7045</t>
  </si>
  <si>
    <t>Transporte ..................................................................................................................................................</t>
  </si>
  <si>
    <t>7046</t>
  </si>
  <si>
    <t>Comunicación ..................................................................................................................................................</t>
  </si>
  <si>
    <t>7047</t>
  </si>
  <si>
    <t>Otras industrias ..................................................................................................................................................</t>
  </si>
  <si>
    <t>7048</t>
  </si>
  <si>
    <t>Investigación y desarrollo relacionados con asuntos económicos .................................................................................................................................................. .................................................................................................................................................</t>
  </si>
  <si>
    <t>7049</t>
  </si>
  <si>
    <t>Asuntos económicos n.e.p. ................................................................................................................................</t>
  </si>
  <si>
    <t>705</t>
  </si>
  <si>
    <t>Protección del medio ambiente ........................................................................................</t>
  </si>
  <si>
    <t>7051</t>
  </si>
  <si>
    <t>Ordenación de desechos ..................................................................................................................................................</t>
  </si>
  <si>
    <t>7052</t>
  </si>
  <si>
    <t>Ordenación de las aguas residuales ...................................................................................................................................................</t>
  </si>
  <si>
    <t>7053</t>
  </si>
  <si>
    <t>Reducción de la contaminación ...................................................................................................................................................</t>
  </si>
  <si>
    <t>7054</t>
  </si>
  <si>
    <t>Protección de la diversidad biológica y del paisaje ...................................................................................................................................................</t>
  </si>
  <si>
    <t>7055</t>
  </si>
  <si>
    <t>Investigación y desarrollo relacionados con la protección del medio ambiente ...................................................................................................................................................</t>
  </si>
  <si>
    <t>7056</t>
  </si>
  <si>
    <t>Protección del medio ambiente n.e.p. ................................................................................................................................</t>
  </si>
  <si>
    <t>706</t>
  </si>
  <si>
    <t>Vivienda y servicios comunitarios ..................................................................................................................................................</t>
  </si>
  <si>
    <t>7061</t>
  </si>
  <si>
    <t>Urbanización ...................................................................................................................................................</t>
  </si>
  <si>
    <t>7062</t>
  </si>
  <si>
    <t>Desarrollo comunitario ..................................................................................................................................................</t>
  </si>
  <si>
    <t>7063</t>
  </si>
  <si>
    <t>Abastecimiento de agua ...................................................................................................................................................</t>
  </si>
  <si>
    <t>7064</t>
  </si>
  <si>
    <t>Alumbrado público  ...................................................................................................................................................</t>
  </si>
  <si>
    <t>7065</t>
  </si>
  <si>
    <t xml:space="preserve"> Investigación y desarrollo relacionados con la vivienda y los servicios comunitarios ...................................................................................................................................................</t>
  </si>
  <si>
    <t>7066</t>
  </si>
  <si>
    <t>Vivienda y servicios comunitarios n.e.p. ................................................................................................................................</t>
  </si>
  <si>
    <t>707</t>
  </si>
  <si>
    <t>Salud ...................................................................................................................................................</t>
  </si>
  <si>
    <t>7071</t>
  </si>
  <si>
    <t>Productos, útiles y equipo médicos ....................................................................................................................................................</t>
  </si>
  <si>
    <t>7072</t>
  </si>
  <si>
    <t>Servicios de consulta externa ....................................................................................................................................................</t>
  </si>
  <si>
    <t>7073</t>
  </si>
  <si>
    <t>Servicios de hospital ....................................................................................................................................................</t>
  </si>
  <si>
    <t>7074</t>
  </si>
  <si>
    <t>Servicios de salud pública ....................................................................................................................................................</t>
  </si>
  <si>
    <t>7075</t>
  </si>
  <si>
    <t>Investigación y desarrollo relacionados con la salud ....................................................................................................................................................</t>
  </si>
  <si>
    <t>7076</t>
  </si>
  <si>
    <t>Salud n.e.p. .....................................................................................................................................................</t>
  </si>
  <si>
    <t>708</t>
  </si>
  <si>
    <t>Actividades recreativas, cultura y religión ......................................................................................................................................................</t>
  </si>
  <si>
    <t>7081</t>
  </si>
  <si>
    <t>Servicios recreativos y deportivos ......................................................................................................................................................</t>
  </si>
  <si>
    <t>7082</t>
  </si>
  <si>
    <t>Servicios culturales ......................................................................................................................................................</t>
  </si>
  <si>
    <t>7083</t>
  </si>
  <si>
    <t>Servicios de radio y televisión y servicios editoriales ......................................................................................................................................................</t>
  </si>
  <si>
    <t>7084</t>
  </si>
  <si>
    <t>Servicios religiosos y otros servicios comunitarios .......................................................................................................................................................</t>
  </si>
  <si>
    <t>7085</t>
  </si>
  <si>
    <t>Investigación y desarrollo relacionados con esparcimiento, cultura y religión .......................................</t>
  </si>
  <si>
    <t>7086</t>
  </si>
  <si>
    <t>Actividades recreativas, cultura y religión n.e.p.  ................................................................................................................................</t>
  </si>
  <si>
    <t>709</t>
  </si>
  <si>
    <t>Educación .......................................................................................................................................................</t>
  </si>
  <si>
    <t>7091</t>
  </si>
  <si>
    <t>Enseñanza preescolar y primaria ........................................................................................................................................................</t>
  </si>
  <si>
    <t>7092</t>
  </si>
  <si>
    <t>Educación secundaria .......................................................................................................................................................</t>
  </si>
  <si>
    <t>7093</t>
  </si>
  <si>
    <t>Enseñanza postsecundaria no terciaria ................................................................................................................................</t>
  </si>
  <si>
    <t>7094</t>
  </si>
  <si>
    <t>Enseñanza terciaria .......................................................................................................................................................</t>
  </si>
  <si>
    <t>7095</t>
  </si>
  <si>
    <t>Enseñanza no atribuible a ningún nivel .......................................................................................................................................................</t>
  </si>
  <si>
    <t>7096</t>
  </si>
  <si>
    <t>Servicios auxiliares de la educación .......................................................................................................................................................</t>
  </si>
  <si>
    <t>7097</t>
  </si>
  <si>
    <t>Investigación y desarrollo relacionados con la educación .......................................................................................................................................................</t>
  </si>
  <si>
    <t>7098</t>
  </si>
  <si>
    <t>Educación no clasificada en otra parte .......................................................................................................................................................</t>
  </si>
  <si>
    <t>710</t>
  </si>
  <si>
    <t>Protección social .......................................................................................................................................................</t>
  </si>
  <si>
    <t>7101</t>
  </si>
  <si>
    <t>Enfermedad e incapacidad ........................................................................................................................................................</t>
  </si>
  <si>
    <t>7102</t>
  </si>
  <si>
    <t>Edad avanzada ........................................................................................................................................................</t>
  </si>
  <si>
    <t>7103</t>
  </si>
  <si>
    <t>Supérstites ........................................................................................................................................................</t>
  </si>
  <si>
    <t>7104</t>
  </si>
  <si>
    <t>Familia e hijos ........................................................................................................................................................</t>
  </si>
  <si>
    <t>7105</t>
  </si>
  <si>
    <t>Desempleo .........................................................................................................................................................</t>
  </si>
  <si>
    <t>7106</t>
  </si>
  <si>
    <t>Vivienda .........................................................................................................................................................</t>
  </si>
  <si>
    <t>7107</t>
  </si>
  <si>
    <t>Exclusión social n.e.p. .......................................................................................................................................................</t>
  </si>
  <si>
    <t>7108</t>
  </si>
  <si>
    <t>Investigación y desarrollo relacionados con la protección social ........................................................................................................................................................</t>
  </si>
  <si>
    <t>7109</t>
  </si>
  <si>
    <t>Protección social n.e.p. ................................................................................................................................</t>
  </si>
  <si>
    <t>7z</t>
  </si>
  <si>
    <t>Discrepancia estadística: Erogación [2M] vs Suma de divisiones de CFG [7] ..................................................................................................................</t>
  </si>
  <si>
    <t>CUADRO 8A</t>
  </si>
  <si>
    <t>TRANSACCIONES EN ACTIVOS Y PASIVOS FINANCIEROS POR SECTOR DE LA CONTRAPARTE</t>
  </si>
  <si>
    <t>82</t>
  </si>
  <si>
    <t>Adquisición neta de activos financieros [=32] ...........................................................................................................................................................</t>
  </si>
  <si>
    <t>821</t>
  </si>
  <si>
    <t>Deudores internos [=321] ..........................................................................................................................................................</t>
  </si>
  <si>
    <t>8211</t>
  </si>
  <si>
    <t>Gobierno general ...........................................................................................................................................................</t>
  </si>
  <si>
    <t>82111</t>
  </si>
  <si>
    <t>Gobierno central ...........................................................................................................................................................</t>
  </si>
  <si>
    <t>821111</t>
  </si>
  <si>
    <t>Gobierno central presupuestario ...........................................................................................................................................................</t>
  </si>
  <si>
    <t>821112</t>
  </si>
  <si>
    <t>Gobierno central extrapresupuestario ...........................................................................................................................................................</t>
  </si>
  <si>
    <t>82112</t>
  </si>
  <si>
    <t>Fondos de seguridad social ...........................................................................................................................................................</t>
  </si>
  <si>
    <t>82113</t>
  </si>
  <si>
    <t>Gobiernos estatales ...........................................................................................................................................................</t>
  </si>
  <si>
    <t>82114</t>
  </si>
  <si>
    <t>Gobiernos locales ...........................................................................................................................................................</t>
  </si>
  <si>
    <t>8212</t>
  </si>
  <si>
    <t>Banco central ...........................................................................................................................................................</t>
  </si>
  <si>
    <t>8213</t>
  </si>
  <si>
    <t>Sociedades captadoras de depósitos excepto el banco central ..........................................................................................................................................................</t>
  </si>
  <si>
    <t>8214</t>
  </si>
  <si>
    <t>Otras sociedades financieras ...........................................................................................................................................................</t>
  </si>
  <si>
    <t>8215</t>
  </si>
  <si>
    <t>Sociedades no financieras ...........................................................................................................................................................</t>
  </si>
  <si>
    <t>8216</t>
  </si>
  <si>
    <t>Hogares e instituciones sin fines de lucro que sirven a los hogares ..........................................................................................................................................................</t>
  </si>
  <si>
    <t>822</t>
  </si>
  <si>
    <t>Deudores externos [=322] ..........................................................................................................................................................</t>
  </si>
  <si>
    <t>8221</t>
  </si>
  <si>
    <t>8227</t>
  </si>
  <si>
    <t>Organismos internacionales ...........................................................................................................................................................</t>
  </si>
  <si>
    <t>8228</t>
  </si>
  <si>
    <t>Sociedades financieras distintas de organismos internacionales ..............................................................................................................................................................................</t>
  </si>
  <si>
    <t>8229</t>
  </si>
  <si>
    <t>Otros no residentes ...........................................................................................................................................................</t>
  </si>
  <si>
    <t>83</t>
  </si>
  <si>
    <t>Incurrimiento neto de pasivos [=33] ...........................................................................................................................................................</t>
  </si>
  <si>
    <t>831</t>
  </si>
  <si>
    <t>Acreedores internos [=331] .....................................................................................................................................................</t>
  </si>
  <si>
    <t>8311</t>
  </si>
  <si>
    <t>83111</t>
  </si>
  <si>
    <t>831111</t>
  </si>
  <si>
    <t>831112</t>
  </si>
  <si>
    <t>83112</t>
  </si>
  <si>
    <t>83113</t>
  </si>
  <si>
    <t>83114</t>
  </si>
  <si>
    <t>8312</t>
  </si>
  <si>
    <t>8313</t>
  </si>
  <si>
    <t>8314</t>
  </si>
  <si>
    <t>8315</t>
  </si>
  <si>
    <t>8316</t>
  </si>
  <si>
    <t>832</t>
  </si>
  <si>
    <t>Acreedores externos [=332] ..........................................................................................................................................................</t>
  </si>
  <si>
    <t>8321</t>
  </si>
  <si>
    <t>8327</t>
  </si>
  <si>
    <t>8328</t>
  </si>
  <si>
    <t>8329</t>
  </si>
  <si>
    <t>CUADRO 8B</t>
  </si>
  <si>
    <t>SALDOS DE ACTIVOS Y PASIVOS FINANCIEROS POR SECTOR DE LA CONTRAPARTE</t>
  </si>
  <si>
    <t>682</t>
  </si>
  <si>
    <t>Activos financieros [=62] ...........................................................................................................................................................</t>
  </si>
  <si>
    <t>6821</t>
  </si>
  <si>
    <t>Deudores internos [=621] ..........................................................................................................................................................</t>
  </si>
  <si>
    <t>68211</t>
  </si>
  <si>
    <t>682111</t>
  </si>
  <si>
    <t>6821111</t>
  </si>
  <si>
    <t>6821112</t>
  </si>
  <si>
    <t>682112</t>
  </si>
  <si>
    <t>682113</t>
  </si>
  <si>
    <t>682114</t>
  </si>
  <si>
    <t>68212</t>
  </si>
  <si>
    <t>68213</t>
  </si>
  <si>
    <t>68214</t>
  </si>
  <si>
    <t>68215</t>
  </si>
  <si>
    <t>68216</t>
  </si>
  <si>
    <t>6822</t>
  </si>
  <si>
    <t>Deudores externos [=622] ..........................................................................................................................................................</t>
  </si>
  <si>
    <t>68221</t>
  </si>
  <si>
    <t>68227</t>
  </si>
  <si>
    <t>68228</t>
  </si>
  <si>
    <t>68229</t>
  </si>
  <si>
    <t>683</t>
  </si>
  <si>
    <t>Pasivos [=63] ...........................................................................................................................................................</t>
  </si>
  <si>
    <t>6831</t>
  </si>
  <si>
    <t>Acreedores internos [=631] .....................................................................................................................................................</t>
  </si>
  <si>
    <t>68311</t>
  </si>
  <si>
    <t>683111</t>
  </si>
  <si>
    <t>6831111</t>
  </si>
  <si>
    <t>6831112</t>
  </si>
  <si>
    <t>683112</t>
  </si>
  <si>
    <t>683113</t>
  </si>
  <si>
    <t>683114</t>
  </si>
  <si>
    <t>68312</t>
  </si>
  <si>
    <t>68313</t>
  </si>
  <si>
    <t>68314</t>
  </si>
  <si>
    <t>68315</t>
  </si>
  <si>
    <t>68316</t>
  </si>
  <si>
    <t>6832</t>
  </si>
  <si>
    <t>Acreedores externos [=632] ..........................................................................................................................................................</t>
  </si>
  <si>
    <t>68321</t>
  </si>
  <si>
    <t>68327</t>
  </si>
  <si>
    <t>68328</t>
  </si>
  <si>
    <t>68329</t>
  </si>
  <si>
    <t>CUADRO 9</t>
  </si>
  <si>
    <t>TOTAL OTROS FLUJOS ECONÓMICOS EN ACTIVOS Y PASIVOS</t>
  </si>
  <si>
    <t>VARIACIÓN EN EL PATRIMONIO NETO COMO RESULTADO DE OTROS FLUJOS ECONÓMICOS ..........................................................</t>
  </si>
  <si>
    <t>Otros flujos económicos en activos no financieros ...............................................................................................................................................................................................................................</t>
  </si>
  <si>
    <t>911</t>
  </si>
  <si>
    <t>912</t>
  </si>
  <si>
    <t>913</t>
  </si>
  <si>
    <t>914</t>
  </si>
  <si>
    <t>Otros flujos económicos en activos financieros ..........................................................................................................................................................................................</t>
  </si>
  <si>
    <t>9201</t>
  </si>
  <si>
    <t>9202</t>
  </si>
  <si>
    <t>9203</t>
  </si>
  <si>
    <t>9204</t>
  </si>
  <si>
    <t>9205</t>
  </si>
  <si>
    <t>9206</t>
  </si>
  <si>
    <t>9207</t>
  </si>
  <si>
    <t>9208</t>
  </si>
  <si>
    <t>921</t>
  </si>
  <si>
    <t>Internos .......................................................................................................................................................................</t>
  </si>
  <si>
    <t>922</t>
  </si>
  <si>
    <t>Externos .......................................................................................................................................................................</t>
  </si>
  <si>
    <t>Otros flujos económicos en pasivos ........................................................................................................................................................................</t>
  </si>
  <si>
    <t>9301</t>
  </si>
  <si>
    <t>9302</t>
  </si>
  <si>
    <t>9303</t>
  </si>
  <si>
    <t>9304</t>
  </si>
  <si>
    <t>9305</t>
  </si>
  <si>
    <t>9306</t>
  </si>
  <si>
    <t>9307</t>
  </si>
  <si>
    <t>9308</t>
  </si>
  <si>
    <t>931</t>
  </si>
  <si>
    <t>Internos ........................................................................................................................................................................</t>
  </si>
  <si>
    <t>932</t>
  </si>
  <si>
    <t>Externos ........................................................................................................................................................................</t>
  </si>
  <si>
    <t>Variac. del patrim. financ. neto como resultado de otros flujos económicos [92-93] ....................................................................................</t>
  </si>
  <si>
    <r>
      <t>6</t>
    </r>
    <r>
      <rPr>
        <b/>
        <vertAlign val="subscript"/>
        <sz val="8.25"/>
        <rFont val="Futura Lt BT"/>
        <family val="2"/>
      </rPr>
      <t>t-1</t>
    </r>
  </si>
  <si>
    <r>
      <t>61</t>
    </r>
    <r>
      <rPr>
        <vertAlign val="subscript"/>
        <sz val="8.25"/>
        <color indexed="9"/>
        <rFont val="Futura Lt BT"/>
        <family val="2"/>
      </rPr>
      <t>t-1</t>
    </r>
  </si>
  <si>
    <r>
      <t>62</t>
    </r>
    <r>
      <rPr>
        <vertAlign val="subscript"/>
        <sz val="8.25"/>
        <color indexed="9"/>
        <rFont val="Futura Lt BT"/>
        <family val="2"/>
      </rPr>
      <t>t-1</t>
    </r>
  </si>
  <si>
    <r>
      <t>63</t>
    </r>
    <r>
      <rPr>
        <vertAlign val="subscript"/>
        <sz val="8.25"/>
        <color indexed="9"/>
        <rFont val="Futura Lt BT"/>
        <family val="2"/>
      </rPr>
      <t>t-1</t>
    </r>
  </si>
  <si>
    <r>
      <t>6M3D1</t>
    </r>
    <r>
      <rPr>
        <vertAlign val="subscript"/>
        <sz val="8.25"/>
        <color indexed="9"/>
        <rFont val="Futura Lt BT"/>
        <family val="2"/>
      </rPr>
      <t>t-1</t>
    </r>
  </si>
  <si>
    <r>
      <t>6</t>
    </r>
    <r>
      <rPr>
        <b/>
        <vertAlign val="subscript"/>
        <sz val="8.25"/>
        <color indexed="8"/>
        <rFont val="Futura Lt BT"/>
        <family val="2"/>
      </rPr>
      <t>t</t>
    </r>
  </si>
  <si>
    <t>PASIVO DE DEUDA</t>
  </si>
  <si>
    <t>Transacciones  (neto) ....................................................................................................................................................</t>
  </si>
  <si>
    <t>Total otros flujos económicos ..................................................................................................................................................................</t>
  </si>
  <si>
    <t>Saldos de apertrua</t>
  </si>
  <si>
    <t>Saldos de cierre ...................................................................................................................................................</t>
  </si>
  <si>
    <t>Discrepancia saldos-flujos  de la deudaD1 (6MD1t-6MD1t-1-3MD1-9MD1) ...................................................................................................</t>
  </si>
  <si>
    <t>cobertura Institucional</t>
  </si>
  <si>
    <t>Trimestral</t>
  </si>
  <si>
    <t>I</t>
  </si>
  <si>
    <t>II</t>
  </si>
  <si>
    <t>III</t>
  </si>
  <si>
    <t>IV</t>
  </si>
  <si>
    <t>Trimestre/ Años</t>
  </si>
  <si>
    <t>País:</t>
  </si>
  <si>
    <t>Gobierno central presupuestario-Administración Central</t>
  </si>
  <si>
    <t>Panamá</t>
  </si>
  <si>
    <t>n.a</t>
  </si>
  <si>
    <t>211Sueldos y salarios .................................................................................................................................................</t>
  </si>
  <si>
    <t>2121Contribuciones sociales efectivas de empleadores .................................................................................................................................................</t>
  </si>
  <si>
    <t xml:space="preserve">22Uso de bienes y servicios ................................................................................................................................................. </t>
  </si>
  <si>
    <t>241A no residentes .................................................................................................................................................</t>
  </si>
  <si>
    <t>242A residentes distintos del gobierno general .................................................................................................................................................</t>
  </si>
  <si>
    <t>251A corporaciones públicas ..................................................................................................................................................</t>
  </si>
  <si>
    <t>2621Corrientes ..................................................................................................................................................</t>
  </si>
  <si>
    <t>2622Capital ..................................................................................................................................................</t>
  </si>
  <si>
    <t>2631Corrientes ..................................................................................................................................................</t>
  </si>
  <si>
    <t>2632Capital ..................................................................................................................................................</t>
  </si>
  <si>
    <t>271Prestaciones de la seguridad social ..................................................................................................................................................</t>
  </si>
  <si>
    <t>272Prestaciones de asistencia social ..................................................................................................................................................</t>
  </si>
  <si>
    <t>273Prestaciones sociales relacionadas al empleo ..................................................................................................................................................</t>
  </si>
  <si>
    <t>2821Corrientes ...................................................................................................................................................</t>
  </si>
  <si>
    <t>2822Capital ...................................................................................................................................................</t>
  </si>
  <si>
    <t>28311Primas ..................................................................................................................................................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</si>
</sst>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"/>
    <numFmt numFmtId="165" formatCode="_(* #,##0.0_);_(* \(#,##0.0\);_(* &quot;-&quot;_);_(@_)"/>
    <numFmt numFmtId="166" formatCode="_(* #,##0.00_);_(* \(#,##0.00\);_(* &quot;-&quot;_);_(@_)"/>
    <numFmt numFmtId="167" formatCode="#,##0.000"/>
    <numFmt numFmtId="168" formatCode="#,##0.00000"/>
  </numFmts>
  <fonts count="54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63"/>
      <name val="Futura LT Condensed"/>
    </font>
    <font>
      <sz val="7.5"/>
      <name val="Segoe Print"/>
      <family val="2"/>
    </font>
    <font>
      <sz val="7.5"/>
      <color indexed="9"/>
      <name val="Futura Lt BT"/>
      <family val="2"/>
    </font>
    <font>
      <b/>
      <sz val="7.5"/>
      <color indexed="9"/>
      <name val="Futura Lt BT"/>
      <family val="2"/>
    </font>
    <font>
      <b/>
      <sz val="7.5"/>
      <name val="Futura Lt BT"/>
      <family val="2"/>
    </font>
    <font>
      <sz val="7.5"/>
      <name val="Futura Lt BT"/>
      <family val="2"/>
    </font>
    <font>
      <sz val="7.5"/>
      <color indexed="12"/>
      <name val="Futura Lt BT"/>
      <family val="2"/>
    </font>
    <font>
      <sz val="7"/>
      <name val="Futura Lt BT"/>
      <family val="2"/>
    </font>
    <font>
      <b/>
      <vertAlign val="subscript"/>
      <sz val="8.25"/>
      <color indexed="9"/>
      <name val="Futura Lt BT"/>
      <family val="2"/>
    </font>
    <font>
      <b/>
      <vertAlign val="subscript"/>
      <sz val="8.25"/>
      <name val="Futura Lt BT"/>
      <family val="2"/>
    </font>
    <font>
      <vertAlign val="subscript"/>
      <sz val="8.25"/>
      <color indexed="9"/>
      <name val="Futura Lt BT"/>
      <family val="2"/>
    </font>
    <font>
      <b/>
      <vertAlign val="subscript"/>
      <sz val="8.25"/>
      <color indexed="8"/>
      <name val="Futura Lt BT"/>
      <family val="2"/>
    </font>
    <font>
      <b/>
      <i/>
      <sz val="7.5"/>
      <name val="Futura Lt BT"/>
      <family val="2"/>
    </font>
    <font>
      <b/>
      <sz val="7.5"/>
      <name val="Futura Lt BT"/>
      <family val="2"/>
    </font>
    <font>
      <b/>
      <sz val="7.5"/>
      <color indexed="12"/>
      <name val="Futura Lt BT"/>
      <family val="2"/>
    </font>
    <font>
      <b/>
      <sz val="9"/>
      <name val="Futura Lt BT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0"/>
      <color theme="10"/>
      <name val="Arial"/>
      <family val="2"/>
    </font>
    <font>
      <sz val="11"/>
      <color theme="1"/>
      <name val="Futura LT Condensed"/>
    </font>
    <font>
      <b/>
      <sz val="14"/>
      <color theme="1"/>
      <name val="Futura LT Condensed"/>
    </font>
    <font>
      <b/>
      <sz val="18"/>
      <color theme="1"/>
      <name val="Futura LT Condensed"/>
    </font>
    <font>
      <sz val="18"/>
      <color theme="1"/>
      <name val="Futura LT Condensed"/>
    </font>
    <font>
      <b/>
      <sz val="20"/>
      <color theme="1"/>
      <name val="Futura LT Condensed"/>
    </font>
    <font>
      <sz val="10"/>
      <color theme="0"/>
      <name val="Futura Md BT"/>
      <family val="2"/>
    </font>
    <font>
      <sz val="7.5"/>
      <color theme="0"/>
      <name val="Futura Md BT"/>
      <family val="2"/>
    </font>
    <font>
      <sz val="10"/>
      <color theme="0"/>
      <name val="Futura Lt BT"/>
      <family val="2"/>
    </font>
    <font>
      <sz val="7.5"/>
      <color theme="0"/>
      <name val="Futura Lt BT"/>
      <family val="2"/>
    </font>
    <font>
      <b/>
      <sz val="7.5"/>
      <color theme="0"/>
      <name val="Futura Lt BT"/>
      <family val="2"/>
    </font>
    <font>
      <b/>
      <i/>
      <sz val="7.5"/>
      <color theme="0"/>
      <name val="Futura Lt BT"/>
      <family val="2"/>
    </font>
    <font>
      <sz val="11"/>
      <color rgb="FFE7B70D"/>
      <name val="Calibri"/>
      <family val="2"/>
      <scheme val="minor"/>
    </font>
    <font>
      <b/>
      <sz val="10"/>
      <color theme="0"/>
      <name val="Futura Lt BT"/>
      <family val="2"/>
    </font>
    <font>
      <b/>
      <sz val="7.5"/>
      <color theme="0" tint="-0.14996795556505021"/>
      <name val="Futura Lt BT"/>
      <family val="2"/>
    </font>
    <font>
      <sz val="7"/>
      <color theme="0"/>
      <name val="Futura Lt BT"/>
      <family val="2"/>
    </font>
    <font>
      <sz val="7.5"/>
      <color theme="0" tint="-0.14996795556505021"/>
      <name val="Futura Lt BT"/>
      <family val="2"/>
    </font>
    <font>
      <sz val="11"/>
      <name val="Calibri"/>
      <family val="2"/>
      <scheme val="minor"/>
    </font>
    <font>
      <sz val="11"/>
      <color theme="1"/>
      <name val="Futura Lt BT"/>
      <family val="2"/>
    </font>
    <font>
      <i/>
      <sz val="7.5"/>
      <color theme="0"/>
      <name val="Futura Lt BT"/>
      <family val="2"/>
    </font>
    <font>
      <b/>
      <sz val="7.5"/>
      <color theme="1"/>
      <name val="Futura Lt BT"/>
      <family val="2"/>
    </font>
    <font>
      <sz val="7.5"/>
      <color theme="1"/>
      <name val="Futura Lt BT"/>
      <family val="2"/>
    </font>
    <font>
      <u/>
      <sz val="11"/>
      <color theme="10"/>
      <name val="Futura Lt BT"/>
      <family val="2"/>
    </font>
    <font>
      <b/>
      <i/>
      <sz val="7.5"/>
      <color theme="1"/>
      <name val="Futura Lt BT"/>
      <family val="2"/>
    </font>
    <font>
      <b/>
      <sz val="10"/>
      <color theme="0"/>
      <name val="Futura Md BT"/>
      <family val="2"/>
    </font>
    <font>
      <b/>
      <sz val="7.5"/>
      <color theme="0"/>
      <name val="Futura Md BT"/>
      <family val="2"/>
    </font>
    <font>
      <b/>
      <sz val="7.5"/>
      <color theme="1"/>
      <name val="Futura Lt BT"/>
      <family val="2"/>
    </font>
    <font>
      <sz val="24"/>
      <color theme="1" tint="0.34998626667073579"/>
      <name val="Futura Md BT"/>
      <family val="2"/>
    </font>
    <font>
      <i/>
      <u/>
      <sz val="24"/>
      <color theme="1" tint="0.34998626667073579"/>
      <name val="Futura Md BT"/>
      <family val="2"/>
    </font>
    <font>
      <sz val="10"/>
      <color theme="1" tint="0.34998626667073579"/>
      <name val="Futura LT Condensed"/>
    </font>
    <font>
      <b/>
      <sz val="12"/>
      <color theme="0"/>
      <name val="Futura Lt BT"/>
      <family val="2"/>
    </font>
    <font>
      <b/>
      <sz val="12"/>
      <color theme="0"/>
      <name val="Futura Md BT"/>
      <family val="2"/>
    </font>
    <font>
      <sz val="7.5"/>
      <name val="Futura Lt BT"/>
      <family val="2"/>
    </font>
    <font>
      <b/>
      <sz val="7.5"/>
      <color theme="0"/>
      <name val="Futura Lt BT"/>
      <family val="2"/>
    </font>
  </fonts>
  <fills count="7">
    <fill>
      <patternFill patternType="none"/>
    </fill>
    <fill>
      <patternFill patternType="gray125"/>
    </fill>
    <fill>
      <patternFill patternType="solid">
        <fgColor rgb="FF084E9B"/>
        <bgColor indexed="64"/>
      </patternFill>
    </fill>
    <fill>
      <patternFill patternType="solid">
        <fgColor rgb="FFE7B70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59999389629810485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theme="0" tint="-0.499984740745262"/>
      </top>
      <bottom/>
      <diagonal/>
    </border>
  </borders>
  <cellStyleXfs count="7">
    <xf numFmtId="0" fontId="0" fillId="0" borderId="0"/>
    <xf numFmtId="0" fontId="19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8" fillId="0" borderId="0"/>
    <xf numFmtId="0" fontId="1" fillId="0" borderId="0"/>
    <xf numFmtId="9" fontId="1" fillId="0" borderId="0" applyFont="0" applyFill="0" applyBorder="0" applyAlignment="0" applyProtection="0"/>
  </cellStyleXfs>
  <cellXfs count="236">
    <xf numFmtId="0" fontId="0" fillId="0" borderId="0" xfId="0"/>
    <xf numFmtId="0" fontId="21" fillId="0" borderId="0" xfId="0" applyFont="1"/>
    <xf numFmtId="0" fontId="22" fillId="0" borderId="0" xfId="0" applyFont="1"/>
    <xf numFmtId="0" fontId="23" fillId="0" borderId="0" xfId="0" applyFont="1"/>
    <xf numFmtId="0" fontId="24" fillId="0" borderId="0" xfId="0" applyFont="1"/>
    <xf numFmtId="0" fontId="0" fillId="2" borderId="0" xfId="0" applyFill="1"/>
    <xf numFmtId="0" fontId="21" fillId="2" borderId="0" xfId="0" applyFont="1" applyFill="1"/>
    <xf numFmtId="0" fontId="19" fillId="0" borderId="0" xfId="1" applyAlignment="1" applyProtection="1"/>
    <xf numFmtId="0" fontId="22" fillId="0" borderId="0" xfId="0" applyFont="1" applyAlignment="1">
      <alignment horizontal="left"/>
    </xf>
    <xf numFmtId="0" fontId="25" fillId="0" borderId="0" xfId="0" applyFont="1"/>
    <xf numFmtId="0" fontId="0" fillId="3" borderId="0" xfId="0" applyFill="1"/>
    <xf numFmtId="0" fontId="26" fillId="2" borderId="0" xfId="0" applyFont="1" applyFill="1"/>
    <xf numFmtId="0" fontId="27" fillId="2" borderId="0" xfId="0" applyFont="1" applyFill="1"/>
    <xf numFmtId="49" fontId="3" fillId="0" borderId="0" xfId="0" applyNumberFormat="1" applyFont="1"/>
    <xf numFmtId="0" fontId="3" fillId="0" borderId="0" xfId="0" applyFont="1"/>
    <xf numFmtId="0" fontId="3" fillId="0" borderId="0" xfId="0" applyFont="1" applyAlignment="1">
      <alignment horizontal="right"/>
    </xf>
    <xf numFmtId="49" fontId="28" fillId="2" borderId="1" xfId="0" applyNumberFormat="1" applyFont="1" applyFill="1" applyBorder="1" applyAlignment="1">
      <alignment horizontal="left"/>
    </xf>
    <xf numFmtId="0" fontId="28" fillId="2" borderId="2" xfId="0" applyFont="1" applyFill="1" applyBorder="1"/>
    <xf numFmtId="0" fontId="29" fillId="2" borderId="2" xfId="0" applyFont="1" applyFill="1" applyBorder="1"/>
    <xf numFmtId="0" fontId="29" fillId="2" borderId="0" xfId="0" applyFont="1" applyFill="1"/>
    <xf numFmtId="49" fontId="29" fillId="2" borderId="3" xfId="0" applyNumberFormat="1" applyFont="1" applyFill="1" applyBorder="1" applyAlignment="1">
      <alignment horizontal="left"/>
    </xf>
    <xf numFmtId="0" fontId="29" fillId="2" borderId="4" xfId="0" applyFont="1" applyFill="1" applyBorder="1"/>
    <xf numFmtId="0" fontId="30" fillId="2" borderId="0" xfId="0" applyFont="1" applyFill="1"/>
    <xf numFmtId="0" fontId="29" fillId="2" borderId="0" xfId="0" applyFont="1" applyFill="1" applyAlignment="1">
      <alignment horizontal="left" indent="1"/>
    </xf>
    <xf numFmtId="0" fontId="29" fillId="2" borderId="5" xfId="0" applyFont="1" applyFill="1" applyBorder="1" applyAlignment="1">
      <alignment horizontal="left" indent="1"/>
    </xf>
    <xf numFmtId="0" fontId="29" fillId="2" borderId="5" xfId="0" applyFont="1" applyFill="1" applyBorder="1"/>
    <xf numFmtId="49" fontId="31" fillId="2" borderId="6" xfId="0" applyNumberFormat="1" applyFont="1" applyFill="1" applyBorder="1" applyAlignment="1">
      <alignment horizontal="left"/>
    </xf>
    <xf numFmtId="0" fontId="29" fillId="2" borderId="7" xfId="0" applyFont="1" applyFill="1" applyBorder="1"/>
    <xf numFmtId="49" fontId="30" fillId="2" borderId="8" xfId="0" applyNumberFormat="1" applyFont="1" applyFill="1" applyBorder="1" applyAlignment="1">
      <alignment horizontal="left"/>
    </xf>
    <xf numFmtId="0" fontId="30" fillId="2" borderId="0" xfId="0" applyFont="1" applyFill="1" applyAlignment="1">
      <alignment horizontal="left" vertical="center"/>
    </xf>
    <xf numFmtId="49" fontId="29" fillId="2" borderId="8" xfId="0" applyNumberFormat="1" applyFont="1" applyFill="1" applyBorder="1" applyAlignment="1">
      <alignment horizontal="left"/>
    </xf>
    <xf numFmtId="49" fontId="29" fillId="2" borderId="9" xfId="0" applyNumberFormat="1" applyFont="1" applyFill="1" applyBorder="1" applyAlignment="1">
      <alignment horizontal="left"/>
    </xf>
    <xf numFmtId="0" fontId="29" fillId="2" borderId="4" xfId="0" applyFont="1" applyFill="1" applyBorder="1" applyAlignment="1">
      <alignment horizontal="left" indent="1"/>
    </xf>
    <xf numFmtId="49" fontId="29" fillId="2" borderId="10" xfId="0" applyNumberFormat="1" applyFont="1" applyFill="1" applyBorder="1"/>
    <xf numFmtId="0" fontId="29" fillId="2" borderId="11" xfId="0" applyFont="1" applyFill="1" applyBorder="1"/>
    <xf numFmtId="0" fontId="30" fillId="2" borderId="0" xfId="0" applyFont="1" applyFill="1" applyAlignment="1">
      <alignment horizontal="left"/>
    </xf>
    <xf numFmtId="0" fontId="0" fillId="4" borderId="0" xfId="0" applyFill="1"/>
    <xf numFmtId="0" fontId="32" fillId="3" borderId="0" xfId="0" applyFont="1" applyFill="1"/>
    <xf numFmtId="49" fontId="33" fillId="2" borderId="0" xfId="0" applyNumberFormat="1" applyFont="1" applyFill="1" applyAlignment="1">
      <alignment horizontal="left"/>
    </xf>
    <xf numFmtId="0" fontId="33" fillId="2" borderId="0" xfId="0" applyFont="1" applyFill="1"/>
    <xf numFmtId="0" fontId="28" fillId="2" borderId="0" xfId="0" applyFont="1" applyFill="1"/>
    <xf numFmtId="0" fontId="33" fillId="2" borderId="8" xfId="0" applyFont="1" applyFill="1" applyBorder="1" applyAlignment="1">
      <alignment horizontal="left" vertical="center" wrapText="1" indent="1"/>
    </xf>
    <xf numFmtId="0" fontId="33" fillId="2" borderId="0" xfId="0" applyFont="1" applyFill="1" applyAlignment="1">
      <alignment horizontal="left" vertical="center" wrapText="1" indent="1"/>
    </xf>
    <xf numFmtId="49" fontId="34" fillId="3" borderId="8" xfId="0" applyNumberFormat="1" applyFont="1" applyFill="1" applyBorder="1" applyAlignment="1">
      <alignment horizontal="left"/>
    </xf>
    <xf numFmtId="0" fontId="6" fillId="3" borderId="0" xfId="3" applyFont="1" applyFill="1" applyAlignment="1">
      <alignment horizontal="left"/>
    </xf>
    <xf numFmtId="0" fontId="9" fillId="3" borderId="0" xfId="0" applyFont="1" applyFill="1"/>
    <xf numFmtId="0" fontId="30" fillId="2" borderId="0" xfId="3" applyFont="1" applyFill="1"/>
    <xf numFmtId="0" fontId="35" fillId="2" borderId="0" xfId="0" applyFont="1" applyFill="1"/>
    <xf numFmtId="0" fontId="29" fillId="2" borderId="0" xfId="3" applyFont="1" applyFill="1" applyAlignment="1">
      <alignment horizontal="left" indent="1"/>
    </xf>
    <xf numFmtId="0" fontId="29" fillId="2" borderId="5" xfId="3" applyFont="1" applyFill="1" applyBorder="1" applyAlignment="1">
      <alignment horizontal="left" indent="1"/>
    </xf>
    <xf numFmtId="0" fontId="35" fillId="2" borderId="5" xfId="0" applyFont="1" applyFill="1" applyBorder="1"/>
    <xf numFmtId="0" fontId="31" fillId="2" borderId="7" xfId="3" applyFont="1" applyFill="1" applyBorder="1"/>
    <xf numFmtId="0" fontId="35" fillId="2" borderId="7" xfId="0" applyFont="1" applyFill="1" applyBorder="1"/>
    <xf numFmtId="0" fontId="29" fillId="2" borderId="0" xfId="3" applyFont="1" applyFill="1"/>
    <xf numFmtId="0" fontId="29" fillId="2" borderId="4" xfId="3" applyFont="1" applyFill="1" applyBorder="1" applyAlignment="1">
      <alignment horizontal="left" indent="1"/>
    </xf>
    <xf numFmtId="0" fontId="35" fillId="2" borderId="4" xfId="0" applyFont="1" applyFill="1" applyBorder="1"/>
    <xf numFmtId="49" fontId="36" fillId="3" borderId="8" xfId="0" applyNumberFormat="1" applyFont="1" applyFill="1" applyBorder="1" applyAlignment="1">
      <alignment horizontal="left"/>
    </xf>
    <xf numFmtId="0" fontId="6" fillId="3" borderId="0" xfId="0" applyFont="1" applyFill="1"/>
    <xf numFmtId="0" fontId="7" fillId="3" borderId="0" xfId="0" applyFont="1" applyFill="1"/>
    <xf numFmtId="0" fontId="29" fillId="2" borderId="5" xfId="0" applyFont="1" applyFill="1" applyBorder="1" applyAlignment="1">
      <alignment horizontal="left"/>
    </xf>
    <xf numFmtId="49" fontId="29" fillId="2" borderId="12" xfId="0" applyNumberFormat="1" applyFont="1" applyFill="1" applyBorder="1" applyAlignment="1">
      <alignment horizontal="left"/>
    </xf>
    <xf numFmtId="0" fontId="30" fillId="2" borderId="13" xfId="0" applyFont="1" applyFill="1" applyBorder="1" applyAlignment="1">
      <alignment horizontal="left"/>
    </xf>
    <xf numFmtId="0" fontId="29" fillId="2" borderId="13" xfId="0" applyFont="1" applyFill="1" applyBorder="1"/>
    <xf numFmtId="0" fontId="29" fillId="2" borderId="4" xfId="0" applyFont="1" applyFill="1" applyBorder="1" applyAlignment="1">
      <alignment horizontal="left"/>
    </xf>
    <xf numFmtId="49" fontId="30" fillId="2" borderId="12" xfId="0" applyNumberFormat="1" applyFont="1" applyFill="1" applyBorder="1" applyAlignment="1">
      <alignment horizontal="left"/>
    </xf>
    <xf numFmtId="0" fontId="30" fillId="2" borderId="13" xfId="0" applyFont="1" applyFill="1" applyBorder="1"/>
    <xf numFmtId="49" fontId="30" fillId="2" borderId="9" xfId="0" applyNumberFormat="1" applyFont="1" applyFill="1" applyBorder="1" applyAlignment="1">
      <alignment horizontal="left"/>
    </xf>
    <xf numFmtId="0" fontId="30" fillId="2" borderId="5" xfId="0" applyFont="1" applyFill="1" applyBorder="1"/>
    <xf numFmtId="0" fontId="30" fillId="2" borderId="0" xfId="0" applyFont="1" applyFill="1" applyAlignment="1">
      <alignment horizontal="left" indent="1"/>
    </xf>
    <xf numFmtId="0" fontId="29" fillId="2" borderId="0" xfId="0" applyFont="1" applyFill="1" applyAlignment="1">
      <alignment horizontal="left" indent="2"/>
    </xf>
    <xf numFmtId="0" fontId="29" fillId="2" borderId="0" xfId="0" applyFont="1" applyFill="1" applyAlignment="1">
      <alignment horizontal="left" indent="3"/>
    </xf>
    <xf numFmtId="0" fontId="30" fillId="2" borderId="5" xfId="0" applyFont="1" applyFill="1" applyBorder="1" applyAlignment="1">
      <alignment horizontal="left" indent="1"/>
    </xf>
    <xf numFmtId="0" fontId="29" fillId="2" borderId="5" xfId="0" applyFont="1" applyFill="1" applyBorder="1" applyAlignment="1">
      <alignment horizontal="left" indent="2"/>
    </xf>
    <xf numFmtId="0" fontId="30" fillId="2" borderId="0" xfId="0" applyFont="1" applyFill="1" applyAlignment="1">
      <alignment horizontal="left" wrapText="1" indent="1"/>
    </xf>
    <xf numFmtId="0" fontId="29" fillId="2" borderId="4" xfId="0" applyFont="1" applyFill="1" applyBorder="1" applyAlignment="1">
      <alignment horizontal="left" indent="2"/>
    </xf>
    <xf numFmtId="49" fontId="33" fillId="2" borderId="8" xfId="0" applyNumberFormat="1" applyFont="1" applyFill="1" applyBorder="1" applyAlignment="1">
      <alignment horizontal="left" vertical="center" wrapText="1" indent="1"/>
    </xf>
    <xf numFmtId="49" fontId="33" fillId="2" borderId="0" xfId="0" applyNumberFormat="1" applyFont="1" applyFill="1" applyAlignment="1">
      <alignment horizontal="left" vertical="center" wrapText="1" indent="1"/>
    </xf>
    <xf numFmtId="49" fontId="30" fillId="2" borderId="6" xfId="0" applyNumberFormat="1" applyFont="1" applyFill="1" applyBorder="1" applyAlignment="1">
      <alignment horizontal="left"/>
    </xf>
    <xf numFmtId="0" fontId="30" fillId="2" borderId="7" xfId="0" applyFont="1" applyFill="1" applyBorder="1"/>
    <xf numFmtId="0" fontId="29" fillId="2" borderId="0" xfId="0" applyFont="1" applyFill="1" applyAlignment="1">
      <alignment horizontal="left" wrapText="1" indent="1"/>
    </xf>
    <xf numFmtId="0" fontId="29" fillId="2" borderId="14" xfId="0" applyFont="1" applyFill="1" applyBorder="1"/>
    <xf numFmtId="0" fontId="29" fillId="2" borderId="15" xfId="0" applyFont="1" applyFill="1" applyBorder="1"/>
    <xf numFmtId="49" fontId="6" fillId="3" borderId="12" xfId="0" applyNumberFormat="1" applyFont="1" applyFill="1" applyBorder="1" applyAlignment="1">
      <alignment horizontal="left"/>
    </xf>
    <xf numFmtId="0" fontId="6" fillId="3" borderId="13" xfId="0" applyFont="1" applyFill="1" applyBorder="1"/>
    <xf numFmtId="0" fontId="7" fillId="3" borderId="13" xfId="0" applyFont="1" applyFill="1" applyBorder="1"/>
    <xf numFmtId="0" fontId="37" fillId="0" borderId="0" xfId="0" applyFont="1"/>
    <xf numFmtId="0" fontId="38" fillId="0" borderId="0" xfId="0" applyFont="1"/>
    <xf numFmtId="49" fontId="29" fillId="2" borderId="16" xfId="0" applyNumberFormat="1" applyFont="1" applyFill="1" applyBorder="1" applyAlignment="1">
      <alignment horizontal="left"/>
    </xf>
    <xf numFmtId="0" fontId="29" fillId="2" borderId="17" xfId="0" applyFont="1" applyFill="1" applyBorder="1"/>
    <xf numFmtId="0" fontId="29" fillId="2" borderId="18" xfId="0" applyFont="1" applyFill="1" applyBorder="1"/>
    <xf numFmtId="0" fontId="29" fillId="2" borderId="19" xfId="0" applyFont="1" applyFill="1" applyBorder="1"/>
    <xf numFmtId="49" fontId="30" fillId="2" borderId="3" xfId="0" applyNumberFormat="1" applyFont="1" applyFill="1" applyBorder="1" applyAlignment="1">
      <alignment horizontal="left"/>
    </xf>
    <xf numFmtId="0" fontId="30" fillId="2" borderId="4" xfId="0" applyFont="1" applyFill="1" applyBorder="1" applyAlignment="1">
      <alignment horizontal="left" indent="1"/>
    </xf>
    <xf numFmtId="49" fontId="6" fillId="3" borderId="12" xfId="0" applyNumberFormat="1" applyFont="1" applyFill="1" applyBorder="1" applyAlignment="1">
      <alignment horizontal="left" vertical="center"/>
    </xf>
    <xf numFmtId="0" fontId="6" fillId="3" borderId="11" xfId="0" applyFont="1" applyFill="1" applyBorder="1" applyAlignment="1">
      <alignment vertical="center" wrapText="1"/>
    </xf>
    <xf numFmtId="0" fontId="7" fillId="3" borderId="11" xfId="0" applyFont="1" applyFill="1" applyBorder="1" applyAlignment="1">
      <alignment vertical="center"/>
    </xf>
    <xf numFmtId="49" fontId="29" fillId="2" borderId="6" xfId="0" applyNumberFormat="1" applyFont="1" applyFill="1" applyBorder="1" applyAlignment="1">
      <alignment horizontal="left"/>
    </xf>
    <xf numFmtId="0" fontId="29" fillId="2" borderId="7" xfId="0" applyFont="1" applyFill="1" applyBorder="1" applyAlignment="1">
      <alignment horizontal="left" indent="1"/>
    </xf>
    <xf numFmtId="0" fontId="39" fillId="2" borderId="0" xfId="0" applyFont="1" applyFill="1" applyAlignment="1">
      <alignment horizontal="left"/>
    </xf>
    <xf numFmtId="49" fontId="7" fillId="4" borderId="0" xfId="0" applyNumberFormat="1" applyFont="1" applyFill="1"/>
    <xf numFmtId="0" fontId="7" fillId="4" borderId="0" xfId="0" applyFont="1" applyFill="1"/>
    <xf numFmtId="0" fontId="38" fillId="4" borderId="0" xfId="0" applyFont="1" applyFill="1"/>
    <xf numFmtId="49" fontId="40" fillId="3" borderId="12" xfId="0" applyNumberFormat="1" applyFont="1" applyFill="1" applyBorder="1" applyAlignment="1">
      <alignment horizontal="left"/>
    </xf>
    <xf numFmtId="0" fontId="40" fillId="3" borderId="13" xfId="0" applyFont="1" applyFill="1" applyBorder="1" applyAlignment="1">
      <alignment horizontal="left"/>
    </xf>
    <xf numFmtId="0" fontId="41" fillId="3" borderId="20" xfId="0" applyFont="1" applyFill="1" applyBorder="1"/>
    <xf numFmtId="49" fontId="29" fillId="2" borderId="8" xfId="0" quotePrefix="1" applyNumberFormat="1" applyFont="1" applyFill="1" applyBorder="1" applyAlignment="1">
      <alignment horizontal="left"/>
    </xf>
    <xf numFmtId="49" fontId="29" fillId="2" borderId="9" xfId="0" quotePrefix="1" applyNumberFormat="1" applyFont="1" applyFill="1" applyBorder="1" applyAlignment="1">
      <alignment horizontal="left"/>
    </xf>
    <xf numFmtId="49" fontId="29" fillId="2" borderId="3" xfId="0" quotePrefix="1" applyNumberFormat="1" applyFont="1" applyFill="1" applyBorder="1" applyAlignment="1">
      <alignment horizontal="left"/>
    </xf>
    <xf numFmtId="49" fontId="39" fillId="2" borderId="8" xfId="0" quotePrefix="1" applyNumberFormat="1" applyFont="1" applyFill="1" applyBorder="1" applyAlignment="1">
      <alignment horizontal="left"/>
    </xf>
    <xf numFmtId="0" fontId="39" fillId="2" borderId="0" xfId="0" applyFont="1" applyFill="1" applyAlignment="1">
      <alignment horizontal="left" indent="2"/>
    </xf>
    <xf numFmtId="0" fontId="39" fillId="2" borderId="0" xfId="0" applyFont="1" applyFill="1"/>
    <xf numFmtId="0" fontId="39" fillId="2" borderId="14" xfId="0" applyFont="1" applyFill="1" applyBorder="1"/>
    <xf numFmtId="0" fontId="42" fillId="0" borderId="0" xfId="1" applyFont="1" applyAlignment="1" applyProtection="1"/>
    <xf numFmtId="49" fontId="40" fillId="3" borderId="12" xfId="0" applyNumberFormat="1" applyFont="1" applyFill="1" applyBorder="1" applyAlignment="1">
      <alignment horizontal="left" vertical="center"/>
    </xf>
    <xf numFmtId="0" fontId="40" fillId="3" borderId="13" xfId="0" applyFont="1" applyFill="1" applyBorder="1" applyAlignment="1">
      <alignment horizontal="left" vertical="center" wrapText="1"/>
    </xf>
    <xf numFmtId="0" fontId="41" fillId="3" borderId="20" xfId="0" applyFont="1" applyFill="1" applyBorder="1" applyAlignment="1">
      <alignment vertical="center"/>
    </xf>
    <xf numFmtId="0" fontId="29" fillId="2" borderId="0" xfId="0" applyFont="1" applyFill="1" applyAlignment="1">
      <alignment horizontal="left" indent="4"/>
    </xf>
    <xf numFmtId="0" fontId="7" fillId="3" borderId="20" xfId="0" applyFont="1" applyFill="1" applyBorder="1"/>
    <xf numFmtId="49" fontId="6" fillId="3" borderId="9" xfId="0" applyNumberFormat="1" applyFont="1" applyFill="1" applyBorder="1" applyAlignment="1">
      <alignment horizontal="left"/>
    </xf>
    <xf numFmtId="0" fontId="6" fillId="3" borderId="5" xfId="0" applyFont="1" applyFill="1" applyBorder="1"/>
    <xf numFmtId="0" fontId="7" fillId="3" borderId="19" xfId="0" applyFont="1" applyFill="1" applyBorder="1"/>
    <xf numFmtId="0" fontId="7" fillId="3" borderId="5" xfId="0" applyFont="1" applyFill="1" applyBorder="1"/>
    <xf numFmtId="0" fontId="29" fillId="2" borderId="5" xfId="0" applyFont="1" applyFill="1" applyBorder="1" applyAlignment="1">
      <alignment horizontal="left" vertical="top" indent="2"/>
    </xf>
    <xf numFmtId="0" fontId="40" fillId="3" borderId="13" xfId="0" applyFont="1" applyFill="1" applyBorder="1"/>
    <xf numFmtId="49" fontId="40" fillId="3" borderId="9" xfId="0" applyNumberFormat="1" applyFont="1" applyFill="1" applyBorder="1" applyAlignment="1">
      <alignment horizontal="left"/>
    </xf>
    <xf numFmtId="0" fontId="40" fillId="3" borderId="5" xfId="0" applyFont="1" applyFill="1" applyBorder="1"/>
    <xf numFmtId="0" fontId="41" fillId="3" borderId="19" xfId="0" applyFont="1" applyFill="1" applyBorder="1"/>
    <xf numFmtId="0" fontId="41" fillId="3" borderId="13" xfId="0" applyFont="1" applyFill="1" applyBorder="1"/>
    <xf numFmtId="0" fontId="43" fillId="3" borderId="0" xfId="0" applyFont="1" applyFill="1"/>
    <xf numFmtId="0" fontId="41" fillId="3" borderId="0" xfId="0" applyFont="1" applyFill="1"/>
    <xf numFmtId="0" fontId="43" fillId="3" borderId="7" xfId="0" applyFont="1" applyFill="1" applyBorder="1"/>
    <xf numFmtId="0" fontId="41" fillId="3" borderId="7" xfId="0" applyFont="1" applyFill="1" applyBorder="1"/>
    <xf numFmtId="0" fontId="41" fillId="3" borderId="5" xfId="0" applyFont="1" applyFill="1" applyBorder="1"/>
    <xf numFmtId="0" fontId="40" fillId="3" borderId="17" xfId="0" applyFont="1" applyFill="1" applyBorder="1" applyAlignment="1">
      <alignment vertical="center"/>
    </xf>
    <xf numFmtId="49" fontId="43" fillId="3" borderId="6" xfId="0" applyNumberFormat="1" applyFont="1" applyFill="1" applyBorder="1" applyAlignment="1">
      <alignment horizontal="left"/>
    </xf>
    <xf numFmtId="49" fontId="40" fillId="3" borderId="8" xfId="0" applyNumberFormat="1" applyFont="1" applyFill="1" applyBorder="1" applyAlignment="1">
      <alignment horizontal="left"/>
    </xf>
    <xf numFmtId="0" fontId="40" fillId="3" borderId="0" xfId="0" applyFont="1" applyFill="1" applyAlignment="1">
      <alignment horizontal="left" wrapText="1"/>
    </xf>
    <xf numFmtId="49" fontId="43" fillId="3" borderId="8" xfId="0" applyNumberFormat="1" applyFont="1" applyFill="1" applyBorder="1" applyAlignment="1">
      <alignment horizontal="left"/>
    </xf>
    <xf numFmtId="49" fontId="43" fillId="3" borderId="10" xfId="0" applyNumberFormat="1" applyFont="1" applyFill="1" applyBorder="1" applyAlignment="1">
      <alignment horizontal="left"/>
    </xf>
    <xf numFmtId="0" fontId="43" fillId="3" borderId="11" xfId="0" applyFont="1" applyFill="1" applyBorder="1"/>
    <xf numFmtId="0" fontId="41" fillId="3" borderId="11" xfId="0" applyFont="1" applyFill="1" applyBorder="1"/>
    <xf numFmtId="164" fontId="41" fillId="3" borderId="21" xfId="0" applyNumberFormat="1" applyFont="1" applyFill="1" applyBorder="1" applyAlignment="1">
      <alignment horizontal="right"/>
    </xf>
    <xf numFmtId="49" fontId="44" fillId="2" borderId="1" xfId="0" applyNumberFormat="1" applyFont="1" applyFill="1" applyBorder="1" applyAlignment="1">
      <alignment horizontal="left"/>
    </xf>
    <xf numFmtId="0" fontId="44" fillId="2" borderId="2" xfId="0" applyFont="1" applyFill="1" applyBorder="1"/>
    <xf numFmtId="0" fontId="45" fillId="2" borderId="2" xfId="0" applyFont="1" applyFill="1" applyBorder="1"/>
    <xf numFmtId="49" fontId="44" fillId="2" borderId="8" xfId="0" applyNumberFormat="1" applyFont="1" applyFill="1" applyBorder="1" applyAlignment="1">
      <alignment horizontal="left"/>
    </xf>
    <xf numFmtId="0" fontId="30" fillId="2" borderId="8" xfId="0" applyFont="1" applyFill="1" applyBorder="1" applyAlignment="1">
      <alignment horizontal="left"/>
    </xf>
    <xf numFmtId="49" fontId="40" fillId="3" borderId="16" xfId="0" applyNumberFormat="1" applyFont="1" applyFill="1" applyBorder="1" applyAlignment="1">
      <alignment vertical="top" wrapText="1"/>
    </xf>
    <xf numFmtId="164" fontId="7" fillId="3" borderId="21" xfId="0" applyNumberFormat="1" applyFont="1" applyFill="1" applyBorder="1" applyAlignment="1">
      <alignment horizontal="right"/>
    </xf>
    <xf numFmtId="164" fontId="7" fillId="4" borderId="21" xfId="0" applyNumberFormat="1" applyFont="1" applyFill="1" applyBorder="1" applyAlignment="1">
      <alignment horizontal="right"/>
    </xf>
    <xf numFmtId="164" fontId="8" fillId="4" borderId="21" xfId="0" applyNumberFormat="1" applyFont="1" applyFill="1" applyBorder="1" applyAlignment="1">
      <alignment horizontal="right"/>
    </xf>
    <xf numFmtId="164" fontId="41" fillId="4" borderId="21" xfId="0" applyNumberFormat="1" applyFont="1" applyFill="1" applyBorder="1" applyAlignment="1">
      <alignment horizontal="right"/>
    </xf>
    <xf numFmtId="164" fontId="7" fillId="0" borderId="21" xfId="0" applyNumberFormat="1" applyFont="1" applyBorder="1" applyAlignment="1">
      <alignment horizontal="right"/>
    </xf>
    <xf numFmtId="0" fontId="29" fillId="2" borderId="21" xfId="0" applyFont="1" applyFill="1" applyBorder="1" applyAlignment="1">
      <alignment horizontal="center"/>
    </xf>
    <xf numFmtId="164" fontId="8" fillId="3" borderId="21" xfId="0" applyNumberFormat="1" applyFont="1" applyFill="1" applyBorder="1" applyAlignment="1">
      <alignment horizontal="right"/>
    </xf>
    <xf numFmtId="164" fontId="8" fillId="0" borderId="21" xfId="0" applyNumberFormat="1" applyFont="1" applyBorder="1" applyAlignment="1">
      <alignment horizontal="right"/>
    </xf>
    <xf numFmtId="164" fontId="7" fillId="5" borderId="21" xfId="0" applyNumberFormat="1" applyFont="1" applyFill="1" applyBorder="1" applyAlignment="1">
      <alignment horizontal="right"/>
    </xf>
    <xf numFmtId="49" fontId="7" fillId="5" borderId="8" xfId="0" applyNumberFormat="1" applyFont="1" applyFill="1" applyBorder="1" applyAlignment="1">
      <alignment horizontal="left"/>
    </xf>
    <xf numFmtId="0" fontId="6" fillId="5" borderId="0" xfId="0" applyFont="1" applyFill="1"/>
    <xf numFmtId="0" fontId="7" fillId="5" borderId="0" xfId="0" applyFont="1" applyFill="1"/>
    <xf numFmtId="49" fontId="6" fillId="5" borderId="8" xfId="0" applyNumberFormat="1" applyFont="1" applyFill="1" applyBorder="1" applyAlignment="1">
      <alignment horizontal="left"/>
    </xf>
    <xf numFmtId="0" fontId="6" fillId="5" borderId="0" xfId="3" applyFont="1" applyFill="1" applyAlignment="1">
      <alignment horizontal="left" vertical="center"/>
    </xf>
    <xf numFmtId="0" fontId="9" fillId="5" borderId="0" xfId="0" applyFont="1" applyFill="1"/>
    <xf numFmtId="49" fontId="14" fillId="5" borderId="9" xfId="0" applyNumberFormat="1" applyFont="1" applyFill="1" applyBorder="1" applyAlignment="1">
      <alignment horizontal="left"/>
    </xf>
    <xf numFmtId="0" fontId="14" fillId="5" borderId="5" xfId="3" applyFont="1" applyFill="1" applyBorder="1"/>
    <xf numFmtId="0" fontId="9" fillId="5" borderId="5" xfId="0" applyFont="1" applyFill="1" applyBorder="1"/>
    <xf numFmtId="49" fontId="6" fillId="5" borderId="16" xfId="0" applyNumberFormat="1" applyFont="1" applyFill="1" applyBorder="1" applyAlignment="1">
      <alignment vertical="top" wrapText="1"/>
    </xf>
    <xf numFmtId="0" fontId="6" fillId="5" borderId="17" xfId="3" applyFont="1" applyFill="1" applyBorder="1" applyAlignment="1">
      <alignment vertical="center" wrapText="1"/>
    </xf>
    <xf numFmtId="49" fontId="7" fillId="5" borderId="10" xfId="0" applyNumberFormat="1" applyFont="1" applyFill="1" applyBorder="1"/>
    <xf numFmtId="0" fontId="7" fillId="5" borderId="11" xfId="3" applyFont="1" applyFill="1" applyBorder="1" applyProtection="1">
      <protection locked="0"/>
    </xf>
    <xf numFmtId="0" fontId="9" fillId="5" borderId="11" xfId="0" applyFont="1" applyFill="1" applyBorder="1"/>
    <xf numFmtId="0" fontId="6" fillId="5" borderId="0" xfId="3" applyFont="1" applyFill="1" applyAlignment="1">
      <alignment horizontal="left"/>
    </xf>
    <xf numFmtId="164" fontId="8" fillId="5" borderId="21" xfId="0" applyNumberFormat="1" applyFont="1" applyFill="1" applyBorder="1" applyAlignment="1">
      <alignment horizontal="right"/>
    </xf>
    <xf numFmtId="0" fontId="29" fillId="2" borderId="21" xfId="3" applyFont="1" applyFill="1" applyBorder="1" applyAlignment="1">
      <alignment horizontal="center"/>
    </xf>
    <xf numFmtId="164" fontId="41" fillId="0" borderId="21" xfId="0" applyNumberFormat="1" applyFont="1" applyBorder="1" applyAlignment="1">
      <alignment horizontal="right"/>
    </xf>
    <xf numFmtId="0" fontId="29" fillId="3" borderId="21" xfId="3" applyFont="1" applyFill="1" applyBorder="1" applyAlignment="1">
      <alignment horizontal="center"/>
    </xf>
    <xf numFmtId="165" fontId="7" fillId="0" borderId="21" xfId="0" applyNumberFormat="1" applyFont="1" applyBorder="1" applyAlignment="1">
      <alignment horizontal="right"/>
    </xf>
    <xf numFmtId="165" fontId="16" fillId="0" borderId="21" xfId="0" applyNumberFormat="1" applyFont="1" applyBorder="1" applyAlignment="1">
      <alignment horizontal="right"/>
    </xf>
    <xf numFmtId="165" fontId="15" fillId="0" borderId="21" xfId="0" applyNumberFormat="1" applyFont="1" applyBorder="1" applyAlignment="1">
      <alignment horizontal="right"/>
    </xf>
    <xf numFmtId="165" fontId="41" fillId="0" borderId="21" xfId="0" applyNumberFormat="1" applyFont="1" applyBorder="1" applyAlignment="1">
      <alignment horizontal="right"/>
    </xf>
    <xf numFmtId="165" fontId="8" fillId="0" borderId="21" xfId="0" applyNumberFormat="1" applyFont="1" applyBorder="1" applyAlignment="1">
      <alignment horizontal="right"/>
    </xf>
    <xf numFmtId="165" fontId="17" fillId="3" borderId="21" xfId="3" applyNumberFormat="1" applyFont="1" applyFill="1" applyBorder="1" applyAlignment="1">
      <alignment horizontal="center"/>
    </xf>
    <xf numFmtId="165" fontId="46" fillId="0" borderId="21" xfId="0" applyNumberFormat="1" applyFont="1" applyBorder="1" applyAlignment="1">
      <alignment horizontal="right"/>
    </xf>
    <xf numFmtId="164" fontId="16" fillId="4" borderId="21" xfId="0" applyNumberFormat="1" applyFont="1" applyFill="1" applyBorder="1" applyAlignment="1">
      <alignment horizontal="right"/>
    </xf>
    <xf numFmtId="164" fontId="15" fillId="0" borderId="21" xfId="0" applyNumberFormat="1" applyFont="1" applyBorder="1" applyAlignment="1">
      <alignment horizontal="right"/>
    </xf>
    <xf numFmtId="164" fontId="16" fillId="0" borderId="21" xfId="0" applyNumberFormat="1" applyFont="1" applyBorder="1" applyAlignment="1">
      <alignment horizontal="right"/>
    </xf>
    <xf numFmtId="164" fontId="46" fillId="3" borderId="21" xfId="0" applyNumberFormat="1" applyFont="1" applyFill="1" applyBorder="1" applyAlignment="1">
      <alignment horizontal="right"/>
    </xf>
    <xf numFmtId="164" fontId="46" fillId="0" borderId="21" xfId="0" applyNumberFormat="1" applyFont="1" applyBorder="1" applyAlignment="1">
      <alignment horizontal="right"/>
    </xf>
    <xf numFmtId="164" fontId="52" fillId="0" borderId="21" xfId="0" applyNumberFormat="1" applyFont="1" applyBorder="1" applyAlignment="1">
      <alignment horizontal="right"/>
    </xf>
    <xf numFmtId="164" fontId="7" fillId="6" borderId="21" xfId="0" applyNumberFormat="1" applyFont="1" applyFill="1" applyBorder="1" applyAlignment="1">
      <alignment horizontal="right"/>
    </xf>
    <xf numFmtId="164" fontId="15" fillId="3" borderId="21" xfId="3" applyNumberFormat="1" applyFont="1" applyFill="1" applyBorder="1" applyAlignment="1">
      <alignment horizontal="right"/>
    </xf>
    <xf numFmtId="0" fontId="51" fillId="2" borderId="0" xfId="0" applyFont="1" applyFill="1" applyAlignment="1">
      <alignment horizontal="center"/>
    </xf>
    <xf numFmtId="0" fontId="0" fillId="0" borderId="0" xfId="0" applyAlignment="1">
      <alignment horizontal="left"/>
    </xf>
    <xf numFmtId="166" fontId="7" fillId="0" borderId="21" xfId="0" applyNumberFormat="1" applyFont="1" applyBorder="1" applyAlignment="1">
      <alignment horizontal="right"/>
    </xf>
    <xf numFmtId="0" fontId="0" fillId="0" borderId="21" xfId="0" applyBorder="1"/>
    <xf numFmtId="4" fontId="7" fillId="0" borderId="21" xfId="0" applyNumberFormat="1" applyFont="1" applyBorder="1" applyAlignment="1">
      <alignment horizontal="right"/>
    </xf>
    <xf numFmtId="3" fontId="46" fillId="3" borderId="21" xfId="3" applyNumberFormat="1" applyFont="1" applyFill="1" applyBorder="1" applyAlignment="1">
      <alignment horizontal="center" vertical="center"/>
    </xf>
    <xf numFmtId="4" fontId="28" fillId="2" borderId="2" xfId="0" applyNumberFormat="1" applyFont="1" applyFill="1" applyBorder="1"/>
    <xf numFmtId="0" fontId="53" fillId="2" borderId="0" xfId="0" applyFont="1" applyFill="1" applyAlignment="1">
      <alignment horizontal="left" indent="2"/>
    </xf>
    <xf numFmtId="49" fontId="53" fillId="2" borderId="8" xfId="0" applyNumberFormat="1" applyFont="1" applyFill="1" applyBorder="1" applyAlignment="1">
      <alignment horizontal="left"/>
    </xf>
    <xf numFmtId="166" fontId="17" fillId="3" borderId="21" xfId="3" applyNumberFormat="1" applyFont="1" applyFill="1" applyBorder="1" applyAlignment="1">
      <alignment horizontal="center"/>
    </xf>
    <xf numFmtId="4" fontId="46" fillId="3" borderId="21" xfId="3" applyNumberFormat="1" applyFont="1" applyFill="1" applyBorder="1" applyAlignment="1">
      <alignment horizontal="center" vertical="center"/>
    </xf>
    <xf numFmtId="4" fontId="46" fillId="0" borderId="21" xfId="0" applyNumberFormat="1" applyFont="1" applyBorder="1" applyAlignment="1">
      <alignment horizontal="right"/>
    </xf>
    <xf numFmtId="4" fontId="41" fillId="0" borderId="21" xfId="0" applyNumberFormat="1" applyFont="1" applyBorder="1" applyAlignment="1">
      <alignment horizontal="right"/>
    </xf>
    <xf numFmtId="167" fontId="41" fillId="0" borderId="21" xfId="0" applyNumberFormat="1" applyFont="1" applyBorder="1" applyAlignment="1">
      <alignment horizontal="right"/>
    </xf>
    <xf numFmtId="4" fontId="15" fillId="0" borderId="21" xfId="0" applyNumberFormat="1" applyFont="1" applyBorder="1" applyAlignment="1">
      <alignment horizontal="right"/>
    </xf>
    <xf numFmtId="167" fontId="15" fillId="0" borderId="21" xfId="0" applyNumberFormat="1" applyFont="1" applyBorder="1" applyAlignment="1">
      <alignment horizontal="right"/>
    </xf>
    <xf numFmtId="4" fontId="8" fillId="0" borderId="21" xfId="0" applyNumberFormat="1" applyFont="1" applyBorder="1" applyAlignment="1">
      <alignment horizontal="right"/>
    </xf>
    <xf numFmtId="168" fontId="7" fillId="0" borderId="21" xfId="0" applyNumberFormat="1" applyFont="1" applyBorder="1" applyAlignment="1">
      <alignment horizontal="right"/>
    </xf>
    <xf numFmtId="166" fontId="16" fillId="0" borderId="21" xfId="0" applyNumberFormat="1" applyFont="1" applyBorder="1" applyAlignment="1">
      <alignment horizontal="right"/>
    </xf>
    <xf numFmtId="166" fontId="15" fillId="0" borderId="21" xfId="0" applyNumberFormat="1" applyFont="1" applyBorder="1" applyAlignment="1">
      <alignment horizontal="right"/>
    </xf>
    <xf numFmtId="166" fontId="41" fillId="0" borderId="21" xfId="0" applyNumberFormat="1" applyFont="1" applyBorder="1" applyAlignment="1">
      <alignment horizontal="right"/>
    </xf>
    <xf numFmtId="166" fontId="46" fillId="0" borderId="21" xfId="0" applyNumberFormat="1" applyFont="1" applyBorder="1" applyAlignment="1">
      <alignment horizontal="right"/>
    </xf>
    <xf numFmtId="166" fontId="8" fillId="0" borderId="21" xfId="0" applyNumberFormat="1" applyFont="1" applyBorder="1" applyAlignment="1">
      <alignment horizontal="right"/>
    </xf>
    <xf numFmtId="166" fontId="0" fillId="0" borderId="21" xfId="0" applyNumberFormat="1" applyBorder="1"/>
    <xf numFmtId="4" fontId="16" fillId="4" borderId="21" xfId="0" applyNumberFormat="1" applyFont="1" applyFill="1" applyBorder="1" applyAlignment="1">
      <alignment horizontal="right"/>
    </xf>
    <xf numFmtId="0" fontId="47" fillId="0" borderId="0" xfId="0" applyFont="1" applyAlignment="1">
      <alignment horizontal="center"/>
    </xf>
    <xf numFmtId="0" fontId="48" fillId="0" borderId="0" xfId="1" applyFont="1" applyFill="1" applyAlignment="1" applyProtection="1">
      <alignment horizontal="center"/>
    </xf>
    <xf numFmtId="0" fontId="49" fillId="0" borderId="24" xfId="0" applyFont="1" applyBorder="1" applyAlignment="1">
      <alignment horizontal="center" vertical="center" wrapText="1"/>
    </xf>
    <xf numFmtId="0" fontId="49" fillId="0" borderId="0" xfId="0" applyFont="1" applyAlignment="1">
      <alignment horizontal="center" vertical="center" wrapText="1"/>
    </xf>
    <xf numFmtId="0" fontId="22" fillId="0" borderId="0" xfId="0" applyFont="1" applyAlignment="1">
      <alignment horizontal="left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6" fillId="3" borderId="23" xfId="0" applyFont="1" applyFill="1" applyBorder="1" applyAlignment="1">
      <alignment horizontal="center" vertical="center" wrapText="1"/>
    </xf>
    <xf numFmtId="0" fontId="50" fillId="2" borderId="8" xfId="0" applyFont="1" applyFill="1" applyBorder="1" applyAlignment="1">
      <alignment horizontal="left" vertical="center" wrapText="1" indent="1"/>
    </xf>
    <xf numFmtId="0" fontId="50" fillId="2" borderId="0" xfId="0" applyFont="1" applyFill="1" applyAlignment="1">
      <alignment horizontal="left" vertical="center" wrapText="1" indent="1"/>
    </xf>
    <xf numFmtId="0" fontId="51" fillId="2" borderId="0" xfId="0" applyFont="1" applyFill="1" applyAlignment="1">
      <alignment horizontal="center"/>
    </xf>
    <xf numFmtId="0" fontId="50" fillId="2" borderId="8" xfId="0" applyFont="1" applyFill="1" applyBorder="1" applyAlignment="1">
      <alignment horizontal="center" vertical="center"/>
    </xf>
    <xf numFmtId="0" fontId="50" fillId="2" borderId="0" xfId="0" applyFont="1" applyFill="1" applyAlignment="1">
      <alignment horizontal="center" vertical="center"/>
    </xf>
    <xf numFmtId="0" fontId="29" fillId="2" borderId="10" xfId="0" applyFont="1" applyFill="1" applyBorder="1" applyAlignment="1">
      <alignment horizontal="center" vertical="center" wrapText="1"/>
    </xf>
    <xf numFmtId="0" fontId="29" fillId="2" borderId="11" xfId="0" applyFont="1" applyFill="1" applyBorder="1" applyAlignment="1">
      <alignment horizontal="center" vertical="center" wrapText="1"/>
    </xf>
    <xf numFmtId="0" fontId="29" fillId="2" borderId="22" xfId="0" applyFont="1" applyFill="1" applyBorder="1" applyAlignment="1">
      <alignment horizontal="center" vertical="center" wrapText="1"/>
    </xf>
    <xf numFmtId="49" fontId="50" fillId="2" borderId="8" xfId="0" applyNumberFormat="1" applyFont="1" applyFill="1" applyBorder="1" applyAlignment="1">
      <alignment horizontal="left" vertical="center" wrapText="1" indent="1"/>
    </xf>
    <xf numFmtId="49" fontId="50" fillId="2" borderId="0" xfId="0" applyNumberFormat="1" applyFont="1" applyFill="1" applyAlignment="1">
      <alignment horizontal="left" vertical="center" wrapText="1" indent="1"/>
    </xf>
    <xf numFmtId="49" fontId="50" fillId="2" borderId="8" xfId="3" applyNumberFormat="1" applyFont="1" applyFill="1" applyBorder="1" applyAlignment="1">
      <alignment horizontal="left" vertical="center" wrapText="1" indent="1"/>
    </xf>
    <xf numFmtId="49" fontId="50" fillId="2" borderId="0" xfId="3" applyNumberFormat="1" applyFont="1" applyFill="1" applyAlignment="1">
      <alignment horizontal="left" vertical="center" wrapText="1" indent="1"/>
    </xf>
  </cellXfs>
  <cellStyles count="7">
    <cellStyle name="Hipervínculo" xfId="1" builtinId="8"/>
    <cellStyle name="Hipervínculo 2" xfId="2" xr:uid="{00000000-0005-0000-0000-000001000000}"/>
    <cellStyle name="Normal" xfId="0" builtinId="0"/>
    <cellStyle name="Normal 2" xfId="3" xr:uid="{00000000-0005-0000-0000-000003000000}"/>
    <cellStyle name="Normal 3" xfId="4" xr:uid="{00000000-0005-0000-0000-000004000000}"/>
    <cellStyle name="Normal 3 10" xfId="5" xr:uid="{00000000-0005-0000-0000-000005000000}"/>
    <cellStyle name="Porcentual 2" xfId="6" xr:uid="{00000000-0005-0000-0000-00000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jpe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jpe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123825</xdr:colOff>
      <xdr:row>45</xdr:row>
      <xdr:rowOff>0</xdr:rowOff>
    </xdr:from>
    <xdr:to>
      <xdr:col>15</xdr:col>
      <xdr:colOff>95250</xdr:colOff>
      <xdr:row>45</xdr:row>
      <xdr:rowOff>0</xdr:rowOff>
    </xdr:to>
    <xdr:cxnSp macro="">
      <xdr:nvCxnSpPr>
        <xdr:cNvPr id="23" name="Conector recto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CxnSpPr/>
      </xdr:nvCxnSpPr>
      <xdr:spPr>
        <a:xfrm>
          <a:off x="1066800" y="10763250"/>
          <a:ext cx="9877425" cy="0"/>
        </a:xfrm>
        <a:prstGeom prst="line">
          <a:avLst/>
        </a:prstGeom>
        <a:ln w="28575">
          <a:solidFill>
            <a:srgbClr val="E7B70D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542925</xdr:colOff>
      <xdr:row>9</xdr:row>
      <xdr:rowOff>57150</xdr:rowOff>
    </xdr:from>
    <xdr:to>
      <xdr:col>15</xdr:col>
      <xdr:colOff>571500</xdr:colOff>
      <xdr:row>15</xdr:row>
      <xdr:rowOff>114300</xdr:rowOff>
    </xdr:to>
    <xdr:grpSp>
      <xdr:nvGrpSpPr>
        <xdr:cNvPr id="2031" name="Grupo 4">
          <a:extLst>
            <a:ext uri="{FF2B5EF4-FFF2-40B4-BE49-F238E27FC236}">
              <a16:creationId xmlns:a16="http://schemas.microsoft.com/office/drawing/2014/main" id="{00000000-0008-0000-0000-0000EF070000}"/>
            </a:ext>
          </a:extLst>
        </xdr:cNvPr>
        <xdr:cNvGrpSpPr>
          <a:grpSpLocks/>
        </xdr:cNvGrpSpPr>
      </xdr:nvGrpSpPr>
      <xdr:grpSpPr bwMode="auto">
        <a:xfrm>
          <a:off x="1485900" y="1771650"/>
          <a:ext cx="10563225" cy="1200150"/>
          <a:chOff x="1481818" y="1774371"/>
          <a:chExt cx="9932727" cy="1200150"/>
        </a:xfrm>
      </xdr:grpSpPr>
      <xdr:pic>
        <xdr:nvPicPr>
          <xdr:cNvPr id="2032" name="Imagen 17">
            <a:extLst>
              <a:ext uri="{FF2B5EF4-FFF2-40B4-BE49-F238E27FC236}">
                <a16:creationId xmlns:a16="http://schemas.microsoft.com/office/drawing/2014/main" id="{00000000-0008-0000-0000-0000F007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1481818" y="1774371"/>
            <a:ext cx="8410575" cy="120015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  <xdr:pic>
        <xdr:nvPicPr>
          <xdr:cNvPr id="2033" name="Imagen 3">
            <a:extLst>
              <a:ext uri="{FF2B5EF4-FFF2-40B4-BE49-F238E27FC236}">
                <a16:creationId xmlns:a16="http://schemas.microsoft.com/office/drawing/2014/main" id="{00000000-0008-0000-0000-0000F107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/>
          <a:srcRect/>
          <a:stretch>
            <a:fillRect/>
          </a:stretch>
        </xdr:blipFill>
        <xdr:spPr bwMode="auto">
          <a:xfrm>
            <a:off x="9919607" y="1864178"/>
            <a:ext cx="1494938" cy="93889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</xdr:pic>
    </xdr:grpSp>
    <xdr:clientData/>
  </xdr:twoCellAnchor>
  <xdr:twoCellAnchor>
    <xdr:from>
      <xdr:col>2</xdr:col>
      <xdr:colOff>238125</xdr:colOff>
      <xdr:row>2</xdr:row>
      <xdr:rowOff>104775</xdr:rowOff>
    </xdr:from>
    <xdr:to>
      <xdr:col>16</xdr:col>
      <xdr:colOff>134710</xdr:colOff>
      <xdr:row>7</xdr:row>
      <xdr:rowOff>78919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5BD55EDA-C8D6-4D9E-9909-A4B85D7FEE10}"/>
            </a:ext>
          </a:extLst>
        </xdr:cNvPr>
        <xdr:cNvGrpSpPr/>
      </xdr:nvGrpSpPr>
      <xdr:grpSpPr>
        <a:xfrm>
          <a:off x="1181100" y="485775"/>
          <a:ext cx="11193235" cy="926644"/>
          <a:chOff x="522515" y="447677"/>
          <a:chExt cx="11838626" cy="1008288"/>
        </a:xfrm>
      </xdr:grpSpPr>
      <xdr:grpSp>
        <xdr:nvGrpSpPr>
          <xdr:cNvPr id="3" name="Grupo 2">
            <a:extLst>
              <a:ext uri="{FF2B5EF4-FFF2-40B4-BE49-F238E27FC236}">
                <a16:creationId xmlns:a16="http://schemas.microsoft.com/office/drawing/2014/main" id="{5CD8EF5A-091C-A252-72BE-F99891F0E861}"/>
              </a:ext>
            </a:extLst>
          </xdr:cNvPr>
          <xdr:cNvGrpSpPr/>
        </xdr:nvGrpSpPr>
        <xdr:grpSpPr>
          <a:xfrm>
            <a:off x="522515" y="570141"/>
            <a:ext cx="10172699" cy="885824"/>
            <a:chOff x="219075" y="600075"/>
            <a:chExt cx="10623839" cy="902623"/>
          </a:xfrm>
        </xdr:grpSpPr>
        <xdr:pic>
          <xdr:nvPicPr>
            <xdr:cNvPr id="5" name="Imagen 10">
              <a:extLst>
                <a:ext uri="{FF2B5EF4-FFF2-40B4-BE49-F238E27FC236}">
                  <a16:creationId xmlns:a16="http://schemas.microsoft.com/office/drawing/2014/main" id="{D490E929-0652-AC75-91EF-5A53A7B5A555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2105892" y="729879"/>
              <a:ext cx="1728796" cy="497695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6" name="Imagen 15">
              <a:extLst>
                <a:ext uri="{FF2B5EF4-FFF2-40B4-BE49-F238E27FC236}">
                  <a16:creationId xmlns:a16="http://schemas.microsoft.com/office/drawing/2014/main" id="{E3723A54-E4EF-A0A2-E8F3-2E306D8D9321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4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9634740" y="639835"/>
              <a:ext cx="1208174" cy="840942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7" name="Imagen 6">
              <a:extLst>
                <a:ext uri="{FF2B5EF4-FFF2-40B4-BE49-F238E27FC236}">
                  <a16:creationId xmlns:a16="http://schemas.microsoft.com/office/drawing/2014/main" id="{09C0CA21-ACE8-0888-4791-904B894BFE28}"/>
                </a:ext>
              </a:extLst>
            </xdr:cNvPr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5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219075" y="818890"/>
              <a:ext cx="1766931" cy="495300"/>
            </a:xfrm>
            <a:prstGeom prst="rect">
              <a:avLst/>
            </a:prstGeom>
            <a:noFill/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pic>
        <xdr:pic>
          <xdr:nvPicPr>
            <xdr:cNvPr id="8" name="Imagen 7">
              <a:extLst>
                <a:ext uri="{FF2B5EF4-FFF2-40B4-BE49-F238E27FC236}">
                  <a16:creationId xmlns:a16="http://schemas.microsoft.com/office/drawing/2014/main" id="{C8E994C4-0556-254F-F0BD-D8981034F0A2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6"/>
            <a:stretch>
              <a:fillRect/>
            </a:stretch>
          </xdr:blipFill>
          <xdr:spPr>
            <a:xfrm>
              <a:off x="7062311" y="723608"/>
              <a:ext cx="1228025" cy="677534"/>
            </a:xfrm>
            <a:prstGeom prst="rect">
              <a:avLst/>
            </a:prstGeom>
          </xdr:spPr>
        </xdr:pic>
        <xdr:pic>
          <xdr:nvPicPr>
            <xdr:cNvPr id="9" name="Imagen 8">
              <a:extLst>
                <a:ext uri="{FF2B5EF4-FFF2-40B4-BE49-F238E27FC236}">
                  <a16:creationId xmlns:a16="http://schemas.microsoft.com/office/drawing/2014/main" id="{C4BACC49-2A4C-0315-4094-8E88039FB9C9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7"/>
            <a:stretch>
              <a:fillRect/>
            </a:stretch>
          </xdr:blipFill>
          <xdr:spPr>
            <a:xfrm>
              <a:off x="3971927" y="714376"/>
              <a:ext cx="1362074" cy="713990"/>
            </a:xfrm>
            <a:prstGeom prst="rect">
              <a:avLst/>
            </a:prstGeom>
          </xdr:spPr>
        </xdr:pic>
        <xdr:pic>
          <xdr:nvPicPr>
            <xdr:cNvPr id="10" name="Google Shape;111;p1">
              <a:extLst>
                <a:ext uri="{FF2B5EF4-FFF2-40B4-BE49-F238E27FC236}">
                  <a16:creationId xmlns:a16="http://schemas.microsoft.com/office/drawing/2014/main" id="{CF989956-84AA-3103-36F1-A3A3E81A3050}"/>
                </a:ext>
              </a:extLst>
            </xdr:cNvPr>
            <xdr:cNvPicPr preferRelativeResize="0"/>
          </xdr:nvPicPr>
          <xdr:blipFill rotWithShape="1">
            <a:blip xmlns:r="http://schemas.openxmlformats.org/officeDocument/2006/relationships" r:embed="rId8">
              <a:alphaModFix/>
            </a:blip>
            <a:srcRect t="-2930" b="2929"/>
            <a:stretch/>
          </xdr:blipFill>
          <xdr:spPr>
            <a:xfrm>
              <a:off x="5486400" y="685800"/>
              <a:ext cx="1457325" cy="762000"/>
            </a:xfrm>
            <a:prstGeom prst="rect">
              <a:avLst/>
            </a:prstGeom>
            <a:noFill/>
            <a:ln>
              <a:noFill/>
            </a:ln>
          </xdr:spPr>
        </xdr:pic>
        <xdr:pic>
          <xdr:nvPicPr>
            <xdr:cNvPr id="11" name="Imagen 1">
              <a:extLst>
                <a:ext uri="{FF2B5EF4-FFF2-40B4-BE49-F238E27FC236}">
                  <a16:creationId xmlns:a16="http://schemas.microsoft.com/office/drawing/2014/main" id="{E904703F-3F5C-BDEE-76A4-E5173A3D9D98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9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8315325" y="600075"/>
              <a:ext cx="1256608" cy="902623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  <xdr:pic>
        <xdr:nvPicPr>
          <xdr:cNvPr id="4" name="Imagen 3">
            <a:extLst>
              <a:ext uri="{FF2B5EF4-FFF2-40B4-BE49-F238E27FC236}">
                <a16:creationId xmlns:a16="http://schemas.microsoft.com/office/drawing/2014/main" id="{4EB717D0-1D83-C61D-ECF3-C4C6C8E548D4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0"/>
          <a:stretch>
            <a:fillRect/>
          </a:stretch>
        </xdr:blipFill>
        <xdr:spPr>
          <a:xfrm>
            <a:off x="10632623" y="447677"/>
            <a:ext cx="1728518" cy="858610"/>
          </a:xfrm>
          <a:prstGeom prst="rect">
            <a:avLst/>
          </a:prstGeom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microsoft.com/office/2019/04/relationships/externalLinkLongPath" Target="file:///\\inec_nas_01\Hacienda%20Publica\Users\NBOSQUEZ\AppData\Local\Microsoft\Windows\Temporary%20Internet%20Files\Content.Outlook\LU0AKY8K\Reuni&#243;n%20GTEFP%20marzo%202019\Copia%20de%20258GYQ14_2016%20(FINAL)%20Modelo%20Tablas%20estandarizadas%20EFP.xlsx?4CE88502" TargetMode="External"/><Relationship Id="rId1" Type="http://schemas.openxmlformats.org/officeDocument/2006/relationships/externalLinkPath" Target="file:///\\4CE88502\Copia%20de%20258GYQ14_2016%20(FINAL)%20Modelo%20Tablas%20estandarizadas%20EFP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eame"/>
      <sheetName val="Coverpage"/>
      <sheetName val="StatementI"/>
      <sheetName val="StatementII"/>
      <sheetName val="StatementIII"/>
      <sheetName val="StatementIV"/>
      <sheetName val="Table1"/>
      <sheetName val="Table2"/>
      <sheetName val="Table3"/>
      <sheetName val="Table4"/>
      <sheetName val="Table5"/>
      <sheetName val="Table6"/>
      <sheetName val="Table6A"/>
      <sheetName val="Table6B"/>
      <sheetName val="Table7"/>
      <sheetName val="Table8A"/>
      <sheetName val="Table8B"/>
      <sheetName val="Table9"/>
      <sheetName val="Annex1"/>
      <sheetName val="Annex2"/>
      <sheetName val="Consolidation Checks"/>
      <sheetName val="OtherThanCashData Checks Report"/>
      <sheetName val="Cash Data Checks Report"/>
      <sheetName val="Report Form"/>
    </sheetNames>
    <sheetDataSet>
      <sheetData sheetId="0"/>
      <sheetData sheetId="1">
        <row r="8">
          <cell r="I8" t="str">
            <v>Guatemala</v>
          </cell>
        </row>
        <row r="9">
          <cell r="I9" t="str">
            <v>258</v>
          </cell>
        </row>
        <row r="10">
          <cell r="I10" t="str">
            <v>2016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secmca.org/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B2:Q48"/>
  <sheetViews>
    <sheetView showGridLines="0" tabSelected="1" zoomScaleNormal="100" workbookViewId="0">
      <selection activeCell="C5" sqref="C5"/>
    </sheetView>
  </sheetViews>
  <sheetFormatPr baseColWidth="10" defaultRowHeight="15"/>
  <cols>
    <col min="1" max="1" width="11.42578125" customWidth="1"/>
    <col min="2" max="2" width="2.7109375" customWidth="1"/>
    <col min="8" max="8" width="20.85546875" customWidth="1"/>
    <col min="17" max="17" width="2.28515625" customWidth="1"/>
  </cols>
  <sheetData>
    <row r="2" spans="2:17">
      <c r="B2" s="37"/>
      <c r="C2" s="5"/>
      <c r="D2" s="5"/>
      <c r="E2" s="6"/>
      <c r="F2" s="6"/>
      <c r="G2" s="6"/>
      <c r="H2" s="6"/>
      <c r="I2" s="6"/>
      <c r="J2" s="6"/>
      <c r="K2" s="6"/>
      <c r="L2" s="5"/>
      <c r="M2" s="5"/>
      <c r="N2" s="5"/>
      <c r="O2" s="5"/>
      <c r="P2" s="5"/>
      <c r="Q2" s="10"/>
    </row>
    <row r="3" spans="2:17">
      <c r="B3" s="36"/>
      <c r="Q3" s="36"/>
    </row>
    <row r="4" spans="2:17">
      <c r="B4" s="36"/>
      <c r="Q4" s="36"/>
    </row>
    <row r="5" spans="2:17">
      <c r="B5" s="36"/>
      <c r="Q5" s="36"/>
    </row>
    <row r="6" spans="2:17">
      <c r="B6" s="36"/>
      <c r="Q6" s="36"/>
    </row>
    <row r="7" spans="2:17">
      <c r="B7" s="36"/>
      <c r="Q7" s="36"/>
    </row>
    <row r="8" spans="2:17">
      <c r="B8" s="36"/>
      <c r="Q8" s="36"/>
    </row>
    <row r="9" spans="2:17">
      <c r="B9" s="36"/>
      <c r="Q9" s="36"/>
    </row>
    <row r="10" spans="2:17">
      <c r="B10" s="36"/>
      <c r="Q10" s="36"/>
    </row>
    <row r="11" spans="2:17">
      <c r="B11" s="36"/>
      <c r="Q11" s="36"/>
    </row>
    <row r="12" spans="2:17">
      <c r="B12" s="36"/>
      <c r="Q12" s="36"/>
    </row>
    <row r="13" spans="2:17">
      <c r="B13" s="36"/>
      <c r="Q13" s="36"/>
    </row>
    <row r="14" spans="2:17">
      <c r="B14" s="36"/>
      <c r="Q14" s="36"/>
    </row>
    <row r="15" spans="2:17">
      <c r="B15" s="36"/>
      <c r="Q15" s="36"/>
    </row>
    <row r="16" spans="2:17">
      <c r="B16" s="36"/>
      <c r="Q16" s="36"/>
    </row>
    <row r="17" spans="2:17" ht="30.75">
      <c r="B17" s="36"/>
      <c r="C17" s="216" t="s">
        <v>1</v>
      </c>
      <c r="D17" s="216"/>
      <c r="E17" s="216"/>
      <c r="F17" s="216"/>
      <c r="G17" s="216"/>
      <c r="H17" s="216"/>
      <c r="I17" s="216"/>
      <c r="J17" s="216"/>
      <c r="K17" s="216"/>
      <c r="L17" s="216"/>
      <c r="M17" s="216"/>
      <c r="N17" s="216"/>
      <c r="O17" s="216"/>
      <c r="P17" s="216"/>
      <c r="Q17" s="36"/>
    </row>
    <row r="18" spans="2:17" ht="30.75">
      <c r="B18" s="36"/>
      <c r="C18" s="216" t="s">
        <v>2</v>
      </c>
      <c r="D18" s="216"/>
      <c r="E18" s="216"/>
      <c r="F18" s="216"/>
      <c r="G18" s="216"/>
      <c r="H18" s="216"/>
      <c r="I18" s="216"/>
      <c r="J18" s="216"/>
      <c r="K18" s="216"/>
      <c r="L18" s="216"/>
      <c r="M18" s="216"/>
      <c r="N18" s="216"/>
      <c r="O18" s="216"/>
      <c r="P18" s="216"/>
      <c r="Q18" s="36"/>
    </row>
    <row r="19" spans="2:17" ht="30.75">
      <c r="B19" s="36"/>
      <c r="C19" s="217" t="s">
        <v>3</v>
      </c>
      <c r="D19" s="217"/>
      <c r="E19" s="217"/>
      <c r="F19" s="217"/>
      <c r="G19" s="217"/>
      <c r="H19" s="217"/>
      <c r="I19" s="217"/>
      <c r="J19" s="217"/>
      <c r="K19" s="217"/>
      <c r="L19" s="217"/>
      <c r="M19" s="217"/>
      <c r="N19" s="217"/>
      <c r="O19" s="217"/>
      <c r="P19" s="217"/>
      <c r="Q19" s="36"/>
    </row>
    <row r="20" spans="2:17">
      <c r="B20" s="10"/>
      <c r="C20" s="5"/>
      <c r="D20" s="5"/>
      <c r="E20" s="5"/>
      <c r="F20" s="6"/>
      <c r="G20" s="6"/>
      <c r="H20" s="6"/>
      <c r="I20" s="6"/>
      <c r="J20" s="6"/>
      <c r="K20" s="6"/>
      <c r="L20" s="6"/>
      <c r="M20" s="5"/>
      <c r="N20" s="5"/>
      <c r="O20" s="5"/>
      <c r="P20" s="5"/>
      <c r="Q20" s="10"/>
    </row>
    <row r="21" spans="2:17" ht="26.25">
      <c r="F21" s="9" t="s">
        <v>0</v>
      </c>
      <c r="G21" s="4"/>
      <c r="H21" s="4"/>
      <c r="I21" s="4"/>
      <c r="J21" s="4"/>
      <c r="K21" s="1"/>
      <c r="L21" s="1"/>
    </row>
    <row r="22" spans="2:17" ht="26.25">
      <c r="F22" s="9" t="s">
        <v>4</v>
      </c>
      <c r="G22" s="4"/>
      <c r="H22" s="4"/>
      <c r="I22" s="4"/>
      <c r="J22" s="4"/>
      <c r="K22" s="1"/>
      <c r="L22" s="1"/>
    </row>
    <row r="23" spans="2:17" ht="23.25">
      <c r="F23" s="3"/>
      <c r="G23" s="4"/>
      <c r="H23" s="4"/>
      <c r="I23" s="4"/>
      <c r="J23" s="4"/>
      <c r="K23" s="1"/>
      <c r="L23" s="1"/>
    </row>
    <row r="24" spans="2:17" ht="23.25">
      <c r="F24" s="3" t="s">
        <v>1371</v>
      </c>
      <c r="H24" s="4" t="s">
        <v>1373</v>
      </c>
      <c r="I24" s="4"/>
      <c r="J24" s="4"/>
      <c r="K24" s="1"/>
      <c r="L24" s="1"/>
    </row>
    <row r="25" spans="2:17" ht="23.25">
      <c r="F25" s="3" t="s">
        <v>103</v>
      </c>
      <c r="G25" s="4"/>
      <c r="H25" s="4" t="s">
        <v>1372</v>
      </c>
      <c r="I25" s="4"/>
      <c r="J25" s="4"/>
      <c r="K25" s="1"/>
      <c r="L25" s="1"/>
    </row>
    <row r="26" spans="2:17" ht="23.25">
      <c r="F26" s="3" t="s">
        <v>104</v>
      </c>
      <c r="G26" s="4"/>
      <c r="H26" s="4" t="s">
        <v>1365</v>
      </c>
      <c r="I26" s="4"/>
      <c r="J26" s="4"/>
      <c r="K26" s="1"/>
      <c r="L26" s="1"/>
    </row>
    <row r="27" spans="2:17" ht="23.25">
      <c r="F27" s="3"/>
      <c r="G27" s="4"/>
      <c r="H27" s="4"/>
      <c r="I27" s="4"/>
      <c r="J27" s="4"/>
      <c r="K27" s="1"/>
      <c r="L27" s="1"/>
    </row>
    <row r="28" spans="2:17" ht="23.25">
      <c r="F28" s="3" t="s">
        <v>5</v>
      </c>
      <c r="G28" s="4"/>
      <c r="H28" s="4"/>
      <c r="I28" s="4"/>
      <c r="J28" s="4"/>
      <c r="K28" s="1"/>
      <c r="L28" s="1"/>
    </row>
    <row r="29" spans="2:17" ht="18">
      <c r="G29" s="220" t="s">
        <v>6</v>
      </c>
      <c r="H29" s="220"/>
      <c r="I29" s="1"/>
      <c r="J29" s="1"/>
      <c r="K29" s="1"/>
      <c r="L29" s="1"/>
    </row>
    <row r="30" spans="2:17" ht="18">
      <c r="G30" s="2" t="s">
        <v>8</v>
      </c>
      <c r="H30" s="2"/>
      <c r="I30" s="2"/>
      <c r="J30" s="2"/>
      <c r="K30" s="8"/>
      <c r="L30" s="1"/>
    </row>
    <row r="31" spans="2:17" ht="18">
      <c r="G31" s="2" t="s">
        <v>9</v>
      </c>
      <c r="H31" s="2"/>
      <c r="I31" s="2"/>
      <c r="J31" s="2"/>
      <c r="K31" s="8"/>
      <c r="L31" s="1"/>
    </row>
    <row r="32" spans="2:17" ht="18">
      <c r="G32" s="2" t="s">
        <v>10</v>
      </c>
      <c r="H32" s="2"/>
      <c r="I32" s="2"/>
      <c r="J32" s="2"/>
      <c r="K32" s="8"/>
      <c r="L32" s="1"/>
    </row>
    <row r="33" spans="6:13" ht="18">
      <c r="G33" s="2" t="s">
        <v>11</v>
      </c>
      <c r="H33" s="2"/>
      <c r="I33" s="2"/>
      <c r="J33" s="2"/>
      <c r="K33" s="2"/>
      <c r="L33" s="2"/>
      <c r="M33" s="2"/>
    </row>
    <row r="34" spans="6:13" ht="18">
      <c r="G34" s="2" t="s">
        <v>12</v>
      </c>
      <c r="H34" s="2"/>
      <c r="I34" s="2"/>
      <c r="J34" s="2"/>
      <c r="K34" s="2"/>
      <c r="L34" s="2"/>
      <c r="M34" s="2"/>
    </row>
    <row r="35" spans="6:13" ht="18">
      <c r="G35" s="2" t="s">
        <v>13</v>
      </c>
      <c r="H35" s="2"/>
      <c r="I35" s="2"/>
      <c r="J35" s="2"/>
      <c r="K35" s="2"/>
      <c r="L35" s="2"/>
      <c r="M35" s="2"/>
    </row>
    <row r="36" spans="6:13" ht="18">
      <c r="G36" s="2" t="s">
        <v>14</v>
      </c>
      <c r="H36" s="2"/>
      <c r="I36" s="2"/>
      <c r="J36" s="2"/>
      <c r="K36" s="2"/>
      <c r="L36" s="2"/>
      <c r="M36" s="2"/>
    </row>
    <row r="37" spans="6:13" ht="18">
      <c r="G37" s="2" t="s">
        <v>15</v>
      </c>
      <c r="H37" s="2"/>
      <c r="I37" s="2"/>
      <c r="J37" s="2"/>
      <c r="K37" s="2"/>
      <c r="L37" s="2"/>
      <c r="M37" s="2"/>
    </row>
    <row r="38" spans="6:13" ht="18">
      <c r="G38" s="2" t="s">
        <v>16</v>
      </c>
      <c r="H38" s="2"/>
      <c r="I38" s="2"/>
      <c r="J38" s="2"/>
      <c r="K38" s="2"/>
      <c r="L38" s="2"/>
      <c r="M38" s="2"/>
    </row>
    <row r="39" spans="6:13" ht="18">
      <c r="G39" s="2" t="s">
        <v>17</v>
      </c>
      <c r="H39" s="2"/>
      <c r="I39" s="2"/>
      <c r="J39" s="2"/>
      <c r="K39" s="2"/>
      <c r="L39" s="2"/>
      <c r="M39" s="2"/>
    </row>
    <row r="40" spans="6:13" ht="18">
      <c r="G40" s="2" t="s">
        <v>18</v>
      </c>
      <c r="H40" s="2"/>
      <c r="I40" s="2"/>
      <c r="J40" s="2"/>
      <c r="K40" s="2"/>
      <c r="L40" s="2"/>
      <c r="M40" s="2"/>
    </row>
    <row r="41" spans="6:13" ht="18">
      <c r="G41" s="2" t="s">
        <v>19</v>
      </c>
      <c r="H41" s="2"/>
      <c r="I41" s="2"/>
      <c r="J41" s="2"/>
      <c r="K41" s="2"/>
      <c r="L41" s="2"/>
      <c r="M41" s="2"/>
    </row>
    <row r="42" spans="6:13" ht="18">
      <c r="G42" s="2" t="s">
        <v>20</v>
      </c>
      <c r="H42" s="2"/>
      <c r="I42" s="2"/>
      <c r="J42" s="2"/>
      <c r="K42" s="2"/>
      <c r="L42" s="2"/>
      <c r="M42" s="2"/>
    </row>
    <row r="43" spans="6:13" ht="18">
      <c r="G43" s="2" t="s">
        <v>21</v>
      </c>
      <c r="H43" s="2"/>
      <c r="I43" s="2"/>
      <c r="J43" s="2"/>
      <c r="K43" s="2"/>
      <c r="L43" s="2"/>
      <c r="M43" s="2"/>
    </row>
    <row r="44" spans="6:13" ht="18">
      <c r="G44" s="2" t="s">
        <v>22</v>
      </c>
      <c r="H44" s="2"/>
      <c r="I44" s="2"/>
      <c r="J44" s="2"/>
      <c r="K44" s="2"/>
      <c r="L44" s="2"/>
      <c r="M44" s="2"/>
    </row>
    <row r="45" spans="6:13" ht="8.25" customHeight="1">
      <c r="G45" s="2"/>
      <c r="H45" s="1"/>
      <c r="I45" s="1"/>
      <c r="J45" s="1"/>
      <c r="K45" s="1"/>
      <c r="L45" s="1"/>
    </row>
    <row r="46" spans="6:13" ht="24.75" customHeight="1">
      <c r="F46" s="218" t="s">
        <v>7</v>
      </c>
      <c r="G46" s="218"/>
      <c r="H46" s="218"/>
      <c r="I46" s="218"/>
      <c r="J46" s="218"/>
      <c r="K46" s="218"/>
      <c r="L46" s="218"/>
    </row>
    <row r="47" spans="6:13" ht="25.5" customHeight="1">
      <c r="F47" s="219"/>
      <c r="G47" s="219"/>
      <c r="H47" s="219"/>
      <c r="I47" s="219"/>
      <c r="J47" s="219"/>
      <c r="K47" s="219"/>
      <c r="L47" s="219"/>
    </row>
    <row r="48" spans="6:13" ht="33" customHeight="1">
      <c r="F48" s="219"/>
      <c r="G48" s="219"/>
      <c r="H48" s="219"/>
      <c r="I48" s="219"/>
      <c r="J48" s="219"/>
      <c r="K48" s="219"/>
      <c r="L48" s="219"/>
    </row>
  </sheetData>
  <mergeCells count="5">
    <mergeCell ref="C17:P17"/>
    <mergeCell ref="C18:P18"/>
    <mergeCell ref="C19:P19"/>
    <mergeCell ref="F46:L48"/>
    <mergeCell ref="G29:H29"/>
  </mergeCells>
  <hyperlinks>
    <hyperlink ref="C19" r:id="rId1" xr:uid="{00000000-0004-0000-0000-000000000000}"/>
    <hyperlink ref="G29:H29" location="'Estado I'!A1" display="Estado de Operaciones" xr:uid="{00000000-0004-0000-0000-000001000000}"/>
    <hyperlink ref="G30:J30" location="'Estado II'!A1" display="Estado de Fuentes y Usos de Efectivo" xr:uid="{00000000-0004-0000-0000-000002000000}"/>
    <hyperlink ref="G31:J31" location="'Estado III'!A1" display="Estado Integrado de Saldos y Flujos" xr:uid="{00000000-0004-0000-0000-000003000000}"/>
    <hyperlink ref="G32:K32" location="'Estado IV'!A1" display="Estado de Variaciones Totales en el Patrimonio Neto" xr:uid="{00000000-0004-0000-0000-000004000000}"/>
    <hyperlink ref="G33" location="Ingreso!A1" display="Ingreso" xr:uid="{00000000-0004-0000-0000-000005000000}"/>
    <hyperlink ref="G34" location="Gasto!A1" display="Gasto" xr:uid="{00000000-0004-0000-0000-000006000000}"/>
    <hyperlink ref="G35:J35" location="'Transacciones Activos y Pasivo '!A1" display="Transacciones en Activos y Pasivos" xr:uid="{00000000-0004-0000-0000-000007000000}"/>
    <hyperlink ref="G36:K36" location="'Ganancias y Perdidas Tenencias'!A1" display="Ganancias y Pérdidas por Tenencia de Activos" xr:uid="{00000000-0004-0000-0000-000008000000}"/>
    <hyperlink ref="G37:K37" location="'Otras variaciones en Volumen'!A1" display="Otras Variaciones en el Volumen de Activos y Pasivos" xr:uid="{00000000-0004-0000-0000-000009000000}"/>
    <hyperlink ref="G38" location="Balance!A1" display="Balance" xr:uid="{00000000-0004-0000-0000-00000A000000}"/>
    <hyperlink ref="G39:K39" location="'Pasivos Deuda Nomial-Mercado'!A1" display="Pasivos de Deuda al Valor Nominal/de Mercado" xr:uid="{00000000-0004-0000-0000-00000B000000}"/>
    <hyperlink ref="G40:J40" location="'Pasivos Deuda Valor Facial'!A1" display="Pasivos de Deuda al Valor Facial" xr:uid="{00000000-0004-0000-0000-00000C000000}"/>
    <hyperlink ref="G41:J41" location="'Erogación funciones de Gobierno'!A1" display="Erogación por Funciones de Gobierno" xr:uid="{00000000-0004-0000-0000-00000D000000}"/>
    <hyperlink ref="G42:M42" location="'Transacciones A-P Fin. por Sect'!A1" display="Transacciones en Activos y Pasivos Financieros por Sector de la Contraparte" xr:uid="{00000000-0004-0000-0000-00000E000000}"/>
    <hyperlink ref="G43:L43" location="'Saldos A-P financieros por Sect'!A1" display="Saldos de Activos y Pasivos Financieros por Sector de la Contraparte" xr:uid="{00000000-0004-0000-0000-00000F000000}"/>
    <hyperlink ref="G44:K44" location="'Total otros flujos econo.'!A1" display="Total Otros Flujos Económicos en Activos y Pasivos" xr:uid="{00000000-0004-0000-0000-000010000000}"/>
  </hyperlinks>
  <pageMargins left="0.7" right="0.7" top="0.75" bottom="0.75" header="0.3" footer="0.3"/>
  <pageSetup paperSize="9" orientation="portrait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AB38"/>
  <sheetViews>
    <sheetView showGridLines="0" workbookViewId="0">
      <pane xSplit="4" ySplit="7" topLeftCell="E8" activePane="bottomRight" state="frozen"/>
      <selection pane="topRight" activeCell="E1" sqref="E1"/>
      <selection pane="bottomLeft" activeCell="A8" sqref="A8"/>
      <selection pane="bottomRight" activeCell="E25" sqref="E25"/>
    </sheetView>
  </sheetViews>
  <sheetFormatPr baseColWidth="10" defaultRowHeight="15"/>
  <cols>
    <col min="1" max="2" width="11.42578125" style="86"/>
    <col min="3" max="3" width="84.85546875" style="86" customWidth="1"/>
    <col min="4" max="4" width="11.42578125" style="86"/>
    <col min="29" max="16384" width="11.42578125" style="86"/>
  </cols>
  <sheetData>
    <row r="1" spans="2:28">
      <c r="B1" s="7" t="s">
        <v>102</v>
      </c>
    </row>
    <row r="2" spans="2:28" ht="15.75">
      <c r="B2" s="38" t="s">
        <v>100</v>
      </c>
      <c r="C2" s="39"/>
      <c r="D2" s="22"/>
      <c r="E2" s="226" t="s">
        <v>1364</v>
      </c>
      <c r="F2" s="226"/>
      <c r="G2" s="226"/>
      <c r="H2" s="226"/>
      <c r="I2" s="226"/>
      <c r="J2" s="226"/>
      <c r="K2" s="226"/>
      <c r="L2" s="226"/>
      <c r="M2" s="226"/>
      <c r="N2" s="226"/>
      <c r="O2" s="226"/>
      <c r="P2" s="226"/>
      <c r="Q2" s="226"/>
      <c r="R2" s="226"/>
      <c r="S2" s="226"/>
      <c r="T2" s="226"/>
      <c r="U2" s="226"/>
      <c r="V2" s="226"/>
      <c r="W2" s="226"/>
      <c r="X2" s="226"/>
      <c r="Y2" s="226"/>
      <c r="Z2" s="226"/>
      <c r="AA2" s="226"/>
      <c r="AB2" s="226"/>
    </row>
    <row r="3" spans="2:28" ht="15.75">
      <c r="B3" s="38" t="s">
        <v>680</v>
      </c>
      <c r="C3" s="40"/>
      <c r="D3" s="19"/>
      <c r="E3" s="226" t="s">
        <v>101</v>
      </c>
      <c r="F3" s="226"/>
      <c r="G3" s="226"/>
      <c r="H3" s="226"/>
      <c r="I3" s="226"/>
      <c r="J3" s="226"/>
      <c r="K3" s="226"/>
      <c r="L3" s="226"/>
      <c r="M3" s="226"/>
      <c r="N3" s="226"/>
      <c r="O3" s="226"/>
      <c r="P3" s="226"/>
      <c r="Q3" s="226"/>
      <c r="R3" s="226"/>
      <c r="S3" s="226"/>
      <c r="T3" s="226"/>
      <c r="U3" s="226"/>
      <c r="V3" s="226"/>
      <c r="W3" s="226"/>
      <c r="X3" s="226"/>
      <c r="Y3" s="226"/>
      <c r="Z3" s="226"/>
      <c r="AA3" s="226"/>
      <c r="AB3" s="226"/>
    </row>
    <row r="4" spans="2:28" ht="15" customHeight="1">
      <c r="B4" s="16"/>
      <c r="C4" s="17"/>
      <c r="D4" s="18"/>
      <c r="E4" s="227" t="s">
        <v>1370</v>
      </c>
      <c r="F4" s="228"/>
      <c r="G4" s="228"/>
      <c r="H4" s="228"/>
      <c r="I4" s="228"/>
      <c r="J4" s="228"/>
      <c r="K4" s="228"/>
      <c r="L4" s="228"/>
      <c r="M4" s="228"/>
      <c r="N4" s="228"/>
      <c r="O4" s="228"/>
      <c r="P4" s="228"/>
      <c r="Q4" s="228"/>
      <c r="R4" s="228"/>
      <c r="S4" s="228"/>
      <c r="T4" s="228"/>
      <c r="U4" s="228"/>
      <c r="V4" s="228"/>
      <c r="W4" s="228"/>
      <c r="X4" s="228"/>
      <c r="Y4" s="228"/>
      <c r="Z4" s="228"/>
      <c r="AA4" s="228"/>
      <c r="AB4" s="228"/>
    </row>
    <row r="5" spans="2:28" ht="15" customHeight="1">
      <c r="B5" s="234" t="s">
        <v>681</v>
      </c>
      <c r="C5" s="235"/>
      <c r="D5" s="19"/>
      <c r="E5" s="227"/>
      <c r="F5" s="228"/>
      <c r="G5" s="228"/>
      <c r="H5" s="228"/>
      <c r="I5" s="228"/>
      <c r="J5" s="228"/>
      <c r="K5" s="228"/>
      <c r="L5" s="228"/>
      <c r="M5" s="228"/>
      <c r="N5" s="228"/>
      <c r="O5" s="228"/>
      <c r="P5" s="228"/>
      <c r="Q5" s="228"/>
      <c r="R5" s="228"/>
      <c r="S5" s="228"/>
      <c r="T5" s="228"/>
      <c r="U5" s="228"/>
      <c r="V5" s="228"/>
      <c r="W5" s="228"/>
      <c r="X5" s="228"/>
      <c r="Y5" s="228"/>
      <c r="Z5" s="228"/>
      <c r="AA5" s="228"/>
      <c r="AB5" s="228"/>
    </row>
    <row r="6" spans="2:28">
      <c r="B6" s="234"/>
      <c r="C6" s="235"/>
      <c r="D6" s="19"/>
      <c r="E6" s="229">
        <v>2014</v>
      </c>
      <c r="F6" s="230"/>
      <c r="G6" s="230"/>
      <c r="H6" s="231"/>
      <c r="I6" s="229">
        <v>2015</v>
      </c>
      <c r="J6" s="230"/>
      <c r="K6" s="230"/>
      <c r="L6" s="231"/>
      <c r="M6" s="229">
        <v>2016</v>
      </c>
      <c r="N6" s="230"/>
      <c r="O6" s="230"/>
      <c r="P6" s="231"/>
      <c r="Q6" s="229">
        <v>2017</v>
      </c>
      <c r="R6" s="230"/>
      <c r="S6" s="230"/>
      <c r="T6" s="231"/>
      <c r="U6" s="229">
        <v>2018</v>
      </c>
      <c r="V6" s="230"/>
      <c r="W6" s="230"/>
      <c r="X6" s="231"/>
      <c r="Y6" s="229">
        <v>2019</v>
      </c>
      <c r="Z6" s="230"/>
      <c r="AA6" s="230"/>
      <c r="AB6" s="231"/>
    </row>
    <row r="7" spans="2:28">
      <c r="B7" s="75"/>
      <c r="C7" s="76"/>
      <c r="D7" s="19"/>
      <c r="E7" s="173" t="s">
        <v>1366</v>
      </c>
      <c r="F7" s="173" t="s">
        <v>1367</v>
      </c>
      <c r="G7" s="173" t="s">
        <v>1368</v>
      </c>
      <c r="H7" s="173" t="s">
        <v>1369</v>
      </c>
      <c r="I7" s="173" t="s">
        <v>1366</v>
      </c>
      <c r="J7" s="173" t="s">
        <v>1367</v>
      </c>
      <c r="K7" s="173" t="s">
        <v>1368</v>
      </c>
      <c r="L7" s="173" t="s">
        <v>1369</v>
      </c>
      <c r="M7" s="173" t="s">
        <v>1366</v>
      </c>
      <c r="N7" s="173" t="s">
        <v>1367</v>
      </c>
      <c r="O7" s="173" t="s">
        <v>1368</v>
      </c>
      <c r="P7" s="173" t="s">
        <v>1369</v>
      </c>
      <c r="Q7" s="173" t="s">
        <v>1366</v>
      </c>
      <c r="R7" s="173" t="s">
        <v>1367</v>
      </c>
      <c r="S7" s="173" t="s">
        <v>1368</v>
      </c>
      <c r="T7" s="173" t="s">
        <v>1369</v>
      </c>
      <c r="U7" s="173" t="s">
        <v>1366</v>
      </c>
      <c r="V7" s="173" t="s">
        <v>1367</v>
      </c>
      <c r="W7" s="173" t="s">
        <v>1368</v>
      </c>
      <c r="X7" s="173" t="s">
        <v>1369</v>
      </c>
      <c r="Y7" s="173" t="s">
        <v>1366</v>
      </c>
      <c r="Z7" s="173" t="s">
        <v>1367</v>
      </c>
      <c r="AA7" s="173" t="s">
        <v>1368</v>
      </c>
      <c r="AB7" s="173" t="s">
        <v>1369</v>
      </c>
    </row>
    <row r="8" spans="2:28">
      <c r="B8" s="82" t="s">
        <v>682</v>
      </c>
      <c r="C8" s="83" t="s">
        <v>683</v>
      </c>
      <c r="D8" s="84" t="s">
        <v>27</v>
      </c>
      <c r="E8" s="175"/>
      <c r="F8" s="175"/>
      <c r="G8" s="175"/>
      <c r="H8" s="175"/>
      <c r="I8" s="175"/>
      <c r="J8" s="175"/>
      <c r="K8" s="175"/>
      <c r="L8" s="175"/>
      <c r="M8" s="175"/>
      <c r="N8" s="175"/>
      <c r="O8" s="175"/>
      <c r="P8" s="175"/>
      <c r="Q8" s="175"/>
      <c r="R8" s="175"/>
      <c r="S8" s="175"/>
      <c r="T8" s="175"/>
      <c r="U8" s="175"/>
      <c r="V8" s="175"/>
      <c r="W8" s="175"/>
      <c r="X8" s="175"/>
      <c r="Y8" s="175"/>
      <c r="Z8" s="175"/>
      <c r="AA8" s="175"/>
      <c r="AB8" s="175"/>
    </row>
    <row r="9" spans="2:28">
      <c r="B9" s="87" t="s">
        <v>205</v>
      </c>
      <c r="C9" s="88" t="s">
        <v>684</v>
      </c>
      <c r="D9" s="89" t="s">
        <v>27</v>
      </c>
      <c r="E9" s="155"/>
      <c r="F9" s="155"/>
      <c r="G9" s="155"/>
      <c r="H9" s="155"/>
      <c r="I9" s="155"/>
      <c r="J9" s="155"/>
      <c r="K9" s="155"/>
      <c r="L9" s="155"/>
      <c r="M9" s="155"/>
      <c r="N9" s="155"/>
      <c r="O9" s="155"/>
      <c r="P9" s="155"/>
      <c r="Q9" s="155"/>
      <c r="R9" s="155"/>
      <c r="S9" s="155"/>
      <c r="T9" s="155"/>
      <c r="U9" s="155"/>
      <c r="V9" s="155"/>
      <c r="W9" s="155"/>
      <c r="X9" s="155"/>
      <c r="Y9" s="155"/>
      <c r="Z9" s="155"/>
      <c r="AA9" s="155"/>
      <c r="AB9" s="155"/>
    </row>
    <row r="10" spans="2:28">
      <c r="B10" s="30" t="s">
        <v>685</v>
      </c>
      <c r="C10" s="23" t="s">
        <v>686</v>
      </c>
      <c r="D10" s="80" t="s">
        <v>27</v>
      </c>
      <c r="E10" s="152"/>
      <c r="F10" s="152"/>
      <c r="G10" s="152"/>
      <c r="H10" s="152"/>
      <c r="I10" s="152"/>
      <c r="J10" s="152"/>
      <c r="K10" s="152"/>
      <c r="L10" s="152"/>
      <c r="M10" s="152"/>
      <c r="N10" s="152"/>
      <c r="O10" s="152"/>
      <c r="P10" s="152"/>
      <c r="Q10" s="152"/>
      <c r="R10" s="152"/>
      <c r="S10" s="152"/>
      <c r="T10" s="152"/>
      <c r="U10" s="152"/>
      <c r="V10" s="152"/>
      <c r="W10" s="152"/>
      <c r="X10" s="152"/>
      <c r="Y10" s="152"/>
      <c r="Z10" s="152"/>
      <c r="AA10" s="152"/>
      <c r="AB10" s="152"/>
    </row>
    <row r="11" spans="2:28">
      <c r="B11" s="30" t="s">
        <v>687</v>
      </c>
      <c r="C11" s="23" t="s">
        <v>633</v>
      </c>
      <c r="D11" s="80" t="s">
        <v>27</v>
      </c>
      <c r="E11" s="152"/>
      <c r="F11" s="152"/>
      <c r="G11" s="152"/>
      <c r="H11" s="152"/>
      <c r="I11" s="152"/>
      <c r="J11" s="152"/>
      <c r="K11" s="152"/>
      <c r="L11" s="152"/>
      <c r="M11" s="152"/>
      <c r="N11" s="152"/>
      <c r="O11" s="152"/>
      <c r="P11" s="152"/>
      <c r="Q11" s="152"/>
      <c r="R11" s="152"/>
      <c r="S11" s="152"/>
      <c r="T11" s="152"/>
      <c r="U11" s="152"/>
      <c r="V11" s="152"/>
      <c r="W11" s="152"/>
      <c r="X11" s="152"/>
      <c r="Y11" s="152"/>
      <c r="Z11" s="152"/>
      <c r="AA11" s="152"/>
      <c r="AB11" s="152"/>
    </row>
    <row r="12" spans="2:28">
      <c r="B12" s="30" t="s">
        <v>688</v>
      </c>
      <c r="C12" s="23" t="s">
        <v>635</v>
      </c>
      <c r="D12" s="80" t="s">
        <v>27</v>
      </c>
      <c r="E12" s="152"/>
      <c r="F12" s="152"/>
      <c r="G12" s="152"/>
      <c r="H12" s="152"/>
      <c r="I12" s="152"/>
      <c r="J12" s="152"/>
      <c r="K12" s="152"/>
      <c r="L12" s="152"/>
      <c r="M12" s="152"/>
      <c r="N12" s="152"/>
      <c r="O12" s="152"/>
      <c r="P12" s="152"/>
      <c r="Q12" s="152"/>
      <c r="R12" s="152"/>
      <c r="S12" s="152"/>
      <c r="T12" s="152"/>
      <c r="U12" s="152"/>
      <c r="V12" s="152"/>
      <c r="W12" s="152"/>
      <c r="X12" s="152"/>
      <c r="Y12" s="152"/>
      <c r="Z12" s="152"/>
      <c r="AA12" s="152"/>
      <c r="AB12" s="152"/>
    </row>
    <row r="13" spans="2:28">
      <c r="B13" s="30" t="s">
        <v>689</v>
      </c>
      <c r="C13" s="23" t="s">
        <v>637</v>
      </c>
      <c r="D13" s="80" t="s">
        <v>27</v>
      </c>
      <c r="E13" s="152"/>
      <c r="F13" s="152"/>
      <c r="G13" s="152"/>
      <c r="H13" s="152"/>
      <c r="I13" s="152"/>
      <c r="J13" s="152"/>
      <c r="K13" s="152"/>
      <c r="L13" s="152"/>
      <c r="M13" s="152"/>
      <c r="N13" s="152"/>
      <c r="O13" s="152"/>
      <c r="P13" s="152"/>
      <c r="Q13" s="152"/>
      <c r="R13" s="152"/>
      <c r="S13" s="152"/>
      <c r="T13" s="152"/>
      <c r="U13" s="152"/>
      <c r="V13" s="152"/>
      <c r="W13" s="152"/>
      <c r="X13" s="152"/>
      <c r="Y13" s="152"/>
      <c r="Z13" s="152"/>
      <c r="AA13" s="152"/>
      <c r="AB13" s="152"/>
    </row>
    <row r="14" spans="2:28">
      <c r="B14" s="30" t="s">
        <v>210</v>
      </c>
      <c r="C14" s="19" t="s">
        <v>690</v>
      </c>
      <c r="D14" s="80" t="s">
        <v>27</v>
      </c>
      <c r="E14" s="155"/>
      <c r="F14" s="155"/>
      <c r="G14" s="155"/>
      <c r="H14" s="155"/>
      <c r="I14" s="155"/>
      <c r="J14" s="155"/>
      <c r="K14" s="155"/>
      <c r="L14" s="155"/>
      <c r="M14" s="155"/>
      <c r="N14" s="155"/>
      <c r="O14" s="155"/>
      <c r="P14" s="155"/>
      <c r="Q14" s="155"/>
      <c r="R14" s="155"/>
      <c r="S14" s="155"/>
      <c r="T14" s="155"/>
      <c r="U14" s="155"/>
      <c r="V14" s="155"/>
      <c r="W14" s="155"/>
      <c r="X14" s="155"/>
      <c r="Y14" s="155"/>
      <c r="Z14" s="155"/>
      <c r="AA14" s="155"/>
      <c r="AB14" s="155"/>
    </row>
    <row r="15" spans="2:28">
      <c r="B15" s="30" t="s">
        <v>691</v>
      </c>
      <c r="C15" s="23" t="s">
        <v>640</v>
      </c>
      <c r="D15" s="80" t="s">
        <v>27</v>
      </c>
      <c r="E15" s="152"/>
      <c r="F15" s="152"/>
      <c r="G15" s="152"/>
      <c r="H15" s="152"/>
      <c r="I15" s="152"/>
      <c r="J15" s="152"/>
      <c r="K15" s="152"/>
      <c r="L15" s="152"/>
      <c r="M15" s="152"/>
      <c r="N15" s="152"/>
      <c r="O15" s="152"/>
      <c r="P15" s="152"/>
      <c r="Q15" s="152"/>
      <c r="R15" s="152"/>
      <c r="S15" s="152"/>
      <c r="T15" s="152"/>
      <c r="U15" s="152"/>
      <c r="V15" s="152"/>
      <c r="W15" s="152"/>
      <c r="X15" s="152"/>
      <c r="Y15" s="152"/>
      <c r="Z15" s="152"/>
      <c r="AA15" s="152"/>
      <c r="AB15" s="152"/>
    </row>
    <row r="16" spans="2:28">
      <c r="B16" s="30" t="s">
        <v>692</v>
      </c>
      <c r="C16" s="23" t="s">
        <v>642</v>
      </c>
      <c r="D16" s="80" t="s">
        <v>27</v>
      </c>
      <c r="E16" s="152"/>
      <c r="F16" s="152"/>
      <c r="G16" s="152"/>
      <c r="H16" s="152"/>
      <c r="I16" s="152"/>
      <c r="J16" s="152"/>
      <c r="K16" s="152"/>
      <c r="L16" s="152"/>
      <c r="M16" s="152"/>
      <c r="N16" s="152"/>
      <c r="O16" s="152"/>
      <c r="P16" s="152"/>
      <c r="Q16" s="152"/>
      <c r="R16" s="152"/>
      <c r="S16" s="152"/>
      <c r="T16" s="152"/>
      <c r="U16" s="152"/>
      <c r="V16" s="152"/>
      <c r="W16" s="152"/>
      <c r="X16" s="152"/>
      <c r="Y16" s="152"/>
      <c r="Z16" s="152"/>
      <c r="AA16" s="152"/>
      <c r="AB16" s="152"/>
    </row>
    <row r="17" spans="2:28">
      <c r="B17" s="30" t="s">
        <v>693</v>
      </c>
      <c r="C17" s="23" t="s">
        <v>644</v>
      </c>
      <c r="D17" s="80" t="s">
        <v>27</v>
      </c>
      <c r="E17" s="152"/>
      <c r="F17" s="152"/>
      <c r="G17" s="152"/>
      <c r="H17" s="152"/>
      <c r="I17" s="152"/>
      <c r="J17" s="152"/>
      <c r="K17" s="152"/>
      <c r="L17" s="152"/>
      <c r="M17" s="152"/>
      <c r="N17" s="152"/>
      <c r="O17" s="152"/>
      <c r="P17" s="152"/>
      <c r="Q17" s="152"/>
      <c r="R17" s="152"/>
      <c r="S17" s="152"/>
      <c r="T17" s="152"/>
      <c r="U17" s="152"/>
      <c r="V17" s="152"/>
      <c r="W17" s="152"/>
      <c r="X17" s="152"/>
      <c r="Y17" s="152"/>
      <c r="Z17" s="152"/>
      <c r="AA17" s="152"/>
      <c r="AB17" s="152"/>
    </row>
    <row r="18" spans="2:28">
      <c r="B18" s="30" t="s">
        <v>694</v>
      </c>
      <c r="C18" s="23" t="s">
        <v>646</v>
      </c>
      <c r="D18" s="80" t="s">
        <v>27</v>
      </c>
      <c r="E18" s="152"/>
      <c r="F18" s="152"/>
      <c r="G18" s="152"/>
      <c r="H18" s="152"/>
      <c r="I18" s="152"/>
      <c r="J18" s="152"/>
      <c r="K18" s="152"/>
      <c r="L18" s="152"/>
      <c r="M18" s="152"/>
      <c r="N18" s="152"/>
      <c r="O18" s="152"/>
      <c r="P18" s="152"/>
      <c r="Q18" s="152"/>
      <c r="R18" s="152"/>
      <c r="S18" s="152"/>
      <c r="T18" s="152"/>
      <c r="U18" s="152"/>
      <c r="V18" s="152"/>
      <c r="W18" s="152"/>
      <c r="X18" s="152"/>
      <c r="Y18" s="152"/>
      <c r="Z18" s="152"/>
      <c r="AA18" s="152"/>
      <c r="AB18" s="152"/>
    </row>
    <row r="19" spans="2:28">
      <c r="B19" s="30" t="s">
        <v>695</v>
      </c>
      <c r="C19" s="23" t="s">
        <v>648</v>
      </c>
      <c r="D19" s="80" t="s">
        <v>27</v>
      </c>
      <c r="E19" s="152"/>
      <c r="F19" s="152"/>
      <c r="G19" s="152"/>
      <c r="H19" s="152"/>
      <c r="I19" s="152"/>
      <c r="J19" s="152"/>
      <c r="K19" s="152"/>
      <c r="L19" s="152"/>
      <c r="M19" s="152"/>
      <c r="N19" s="152"/>
      <c r="O19" s="152"/>
      <c r="P19" s="152"/>
      <c r="Q19" s="152"/>
      <c r="R19" s="152"/>
      <c r="S19" s="152"/>
      <c r="T19" s="152"/>
      <c r="U19" s="152"/>
      <c r="V19" s="152"/>
      <c r="W19" s="152"/>
      <c r="X19" s="152"/>
      <c r="Y19" s="152"/>
      <c r="Z19" s="152"/>
      <c r="AA19" s="152"/>
      <c r="AB19" s="152"/>
    </row>
    <row r="20" spans="2:28">
      <c r="B20" s="30" t="s">
        <v>696</v>
      </c>
      <c r="C20" s="23" t="s">
        <v>650</v>
      </c>
      <c r="D20" s="80" t="s">
        <v>27</v>
      </c>
      <c r="E20" s="152"/>
      <c r="F20" s="152"/>
      <c r="G20" s="152"/>
      <c r="H20" s="152"/>
      <c r="I20" s="152"/>
      <c r="J20" s="152"/>
      <c r="K20" s="152"/>
      <c r="L20" s="152"/>
      <c r="M20" s="152"/>
      <c r="N20" s="152"/>
      <c r="O20" s="152"/>
      <c r="P20" s="152"/>
      <c r="Q20" s="152"/>
      <c r="R20" s="152"/>
      <c r="S20" s="152"/>
      <c r="T20" s="152"/>
      <c r="U20" s="152"/>
      <c r="V20" s="152"/>
      <c r="W20" s="152"/>
      <c r="X20" s="152"/>
      <c r="Y20" s="152"/>
      <c r="Z20" s="152"/>
      <c r="AA20" s="152"/>
      <c r="AB20" s="152"/>
    </row>
    <row r="21" spans="2:28">
      <c r="B21" s="30" t="s">
        <v>697</v>
      </c>
      <c r="C21" s="23" t="s">
        <v>652</v>
      </c>
      <c r="D21" s="80" t="s">
        <v>27</v>
      </c>
      <c r="E21" s="152"/>
      <c r="F21" s="152"/>
      <c r="G21" s="152"/>
      <c r="H21" s="152"/>
      <c r="I21" s="152"/>
      <c r="J21" s="152"/>
      <c r="K21" s="152"/>
      <c r="L21" s="152"/>
      <c r="M21" s="152"/>
      <c r="N21" s="152"/>
      <c r="O21" s="152"/>
      <c r="P21" s="152"/>
      <c r="Q21" s="152"/>
      <c r="R21" s="152"/>
      <c r="S21" s="152"/>
      <c r="T21" s="152"/>
      <c r="U21" s="152"/>
      <c r="V21" s="152"/>
      <c r="W21" s="152"/>
      <c r="X21" s="152"/>
      <c r="Y21" s="152"/>
      <c r="Z21" s="152"/>
      <c r="AA21" s="152"/>
      <c r="AB21" s="152"/>
    </row>
    <row r="22" spans="2:28">
      <c r="B22" s="30" t="s">
        <v>698</v>
      </c>
      <c r="C22" s="23" t="s">
        <v>654</v>
      </c>
      <c r="D22" s="80" t="s">
        <v>27</v>
      </c>
      <c r="E22" s="152"/>
      <c r="F22" s="152"/>
      <c r="G22" s="152"/>
      <c r="H22" s="152"/>
      <c r="I22" s="152"/>
      <c r="J22" s="152"/>
      <c r="K22" s="152"/>
      <c r="L22" s="152"/>
      <c r="M22" s="152"/>
      <c r="N22" s="152"/>
      <c r="O22" s="152"/>
      <c r="P22" s="152"/>
      <c r="Q22" s="152"/>
      <c r="R22" s="152"/>
      <c r="S22" s="152"/>
      <c r="T22" s="152"/>
      <c r="U22" s="152"/>
      <c r="V22" s="152"/>
      <c r="W22" s="152"/>
      <c r="X22" s="152"/>
      <c r="Y22" s="152"/>
      <c r="Z22" s="152"/>
      <c r="AA22" s="152"/>
      <c r="AB22" s="152"/>
    </row>
    <row r="23" spans="2:28">
      <c r="B23" s="30" t="s">
        <v>699</v>
      </c>
      <c r="C23" s="23" t="s">
        <v>508</v>
      </c>
      <c r="D23" s="80" t="s">
        <v>27</v>
      </c>
      <c r="E23" s="174"/>
      <c r="F23" s="174"/>
      <c r="G23" s="174"/>
      <c r="H23" s="174"/>
      <c r="I23" s="174"/>
      <c r="J23" s="174"/>
      <c r="K23" s="174"/>
      <c r="L23" s="174"/>
      <c r="M23" s="174"/>
      <c r="N23" s="174"/>
      <c r="O23" s="174"/>
      <c r="P23" s="174"/>
      <c r="Q23" s="174"/>
      <c r="R23" s="174"/>
      <c r="S23" s="174"/>
      <c r="T23" s="174"/>
      <c r="U23" s="174"/>
      <c r="V23" s="174"/>
      <c r="W23" s="174"/>
      <c r="X23" s="174"/>
      <c r="Y23" s="174"/>
      <c r="Z23" s="174"/>
      <c r="AA23" s="174"/>
      <c r="AB23" s="174"/>
    </row>
    <row r="24" spans="2:28">
      <c r="B24" s="30" t="s">
        <v>700</v>
      </c>
      <c r="C24" s="23" t="s">
        <v>525</v>
      </c>
      <c r="D24" s="80" t="s">
        <v>27</v>
      </c>
      <c r="E24" s="174"/>
      <c r="F24" s="174"/>
      <c r="G24" s="174"/>
      <c r="H24" s="174"/>
      <c r="I24" s="174"/>
      <c r="J24" s="174"/>
      <c r="K24" s="174"/>
      <c r="L24" s="174"/>
      <c r="M24" s="174"/>
      <c r="N24" s="174"/>
      <c r="O24" s="174"/>
      <c r="P24" s="174"/>
      <c r="Q24" s="174"/>
      <c r="R24" s="174"/>
      <c r="S24" s="174"/>
      <c r="T24" s="174"/>
      <c r="U24" s="174"/>
      <c r="V24" s="174"/>
      <c r="W24" s="174"/>
      <c r="X24" s="174"/>
      <c r="Y24" s="174"/>
      <c r="Z24" s="174"/>
      <c r="AA24" s="174"/>
      <c r="AB24" s="174"/>
    </row>
    <row r="25" spans="2:28">
      <c r="B25" s="31" t="s">
        <v>214</v>
      </c>
      <c r="C25" s="25" t="s">
        <v>701</v>
      </c>
      <c r="D25" s="90" t="s">
        <v>27</v>
      </c>
      <c r="E25" s="152"/>
      <c r="F25" s="152"/>
      <c r="G25" s="152"/>
      <c r="H25" s="152"/>
      <c r="I25" s="152"/>
      <c r="J25" s="152"/>
      <c r="K25" s="152"/>
      <c r="L25" s="152"/>
      <c r="M25" s="152"/>
      <c r="N25" s="152"/>
      <c r="O25" s="152"/>
      <c r="P25" s="152"/>
      <c r="Q25" s="152"/>
      <c r="R25" s="152"/>
      <c r="S25" s="152"/>
      <c r="T25" s="152"/>
      <c r="U25" s="152"/>
      <c r="V25" s="152"/>
      <c r="W25" s="152"/>
      <c r="X25" s="152"/>
      <c r="Y25" s="152"/>
      <c r="Z25" s="152"/>
      <c r="AA25" s="152"/>
      <c r="AB25" s="152"/>
    </row>
    <row r="26" spans="2:28">
      <c r="B26" s="30" t="s">
        <v>702</v>
      </c>
      <c r="C26" s="23" t="s">
        <v>659</v>
      </c>
      <c r="D26" s="19" t="s">
        <v>27</v>
      </c>
      <c r="E26" s="155"/>
      <c r="F26" s="155"/>
      <c r="G26" s="155"/>
      <c r="H26" s="155"/>
      <c r="I26" s="155"/>
      <c r="J26" s="155"/>
      <c r="K26" s="155"/>
      <c r="L26" s="155"/>
      <c r="M26" s="155"/>
      <c r="N26" s="155"/>
      <c r="O26" s="155"/>
      <c r="P26" s="155"/>
      <c r="Q26" s="155"/>
      <c r="R26" s="155"/>
      <c r="S26" s="155"/>
      <c r="T26" s="155"/>
      <c r="U26" s="155"/>
      <c r="V26" s="155"/>
      <c r="W26" s="155"/>
      <c r="X26" s="155"/>
      <c r="Y26" s="155"/>
      <c r="Z26" s="155"/>
      <c r="AA26" s="155"/>
      <c r="AB26" s="155"/>
    </row>
    <row r="27" spans="2:28">
      <c r="B27" s="30" t="s">
        <v>703</v>
      </c>
      <c r="C27" s="23" t="s">
        <v>661</v>
      </c>
      <c r="D27" s="19" t="s">
        <v>27</v>
      </c>
      <c r="E27" s="152"/>
      <c r="F27" s="152"/>
      <c r="G27" s="152"/>
      <c r="H27" s="152"/>
      <c r="I27" s="152"/>
      <c r="J27" s="152"/>
      <c r="K27" s="152"/>
      <c r="L27" s="152"/>
      <c r="M27" s="152"/>
      <c r="N27" s="152"/>
      <c r="O27" s="152"/>
      <c r="P27" s="152"/>
      <c r="Q27" s="152"/>
      <c r="R27" s="152"/>
      <c r="S27" s="152"/>
      <c r="T27" s="152"/>
      <c r="U27" s="152"/>
      <c r="V27" s="152"/>
      <c r="W27" s="152"/>
      <c r="X27" s="152"/>
      <c r="Y27" s="152"/>
      <c r="Z27" s="152"/>
      <c r="AA27" s="152"/>
      <c r="AB27" s="152"/>
    </row>
    <row r="28" spans="2:28">
      <c r="B28" s="30" t="s">
        <v>704</v>
      </c>
      <c r="C28" s="23" t="s">
        <v>663</v>
      </c>
      <c r="D28" s="19" t="s">
        <v>27</v>
      </c>
      <c r="E28" s="152"/>
      <c r="F28" s="152"/>
      <c r="G28" s="152"/>
      <c r="H28" s="152"/>
      <c r="I28" s="152"/>
      <c r="J28" s="152"/>
      <c r="K28" s="152"/>
      <c r="L28" s="152"/>
      <c r="M28" s="152"/>
      <c r="N28" s="152"/>
      <c r="O28" s="152"/>
      <c r="P28" s="152"/>
      <c r="Q28" s="152"/>
      <c r="R28" s="152"/>
      <c r="S28" s="152"/>
      <c r="T28" s="152"/>
      <c r="U28" s="152"/>
      <c r="V28" s="152"/>
      <c r="W28" s="152"/>
      <c r="X28" s="152"/>
      <c r="Y28" s="152"/>
      <c r="Z28" s="152"/>
      <c r="AA28" s="152"/>
      <c r="AB28" s="152"/>
    </row>
    <row r="29" spans="2:28">
      <c r="B29" s="30" t="s">
        <v>705</v>
      </c>
      <c r="C29" s="23" t="s">
        <v>665</v>
      </c>
      <c r="D29" s="19" t="s">
        <v>27</v>
      </c>
      <c r="E29" s="152"/>
      <c r="F29" s="152"/>
      <c r="G29" s="152"/>
      <c r="H29" s="152"/>
      <c r="I29" s="152"/>
      <c r="J29" s="152"/>
      <c r="K29" s="152"/>
      <c r="L29" s="152"/>
      <c r="M29" s="152"/>
      <c r="N29" s="152"/>
      <c r="O29" s="152"/>
      <c r="P29" s="152"/>
      <c r="Q29" s="152"/>
      <c r="R29" s="152"/>
      <c r="S29" s="152"/>
      <c r="T29" s="152"/>
      <c r="U29" s="152"/>
      <c r="V29" s="152"/>
      <c r="W29" s="152"/>
      <c r="X29" s="152"/>
      <c r="Y29" s="152"/>
      <c r="Z29" s="152"/>
      <c r="AA29" s="152"/>
      <c r="AB29" s="152"/>
    </row>
    <row r="30" spans="2:28">
      <c r="B30" s="30" t="s">
        <v>706</v>
      </c>
      <c r="C30" s="23" t="s">
        <v>667</v>
      </c>
      <c r="D30" s="19" t="s">
        <v>27</v>
      </c>
      <c r="E30" s="174"/>
      <c r="F30" s="174"/>
      <c r="G30" s="174"/>
      <c r="H30" s="174"/>
      <c r="I30" s="174"/>
      <c r="J30" s="174"/>
      <c r="K30" s="174"/>
      <c r="L30" s="174"/>
      <c r="M30" s="174"/>
      <c r="N30" s="174"/>
      <c r="O30" s="174"/>
      <c r="P30" s="174"/>
      <c r="Q30" s="174"/>
      <c r="R30" s="174"/>
      <c r="S30" s="174"/>
      <c r="T30" s="174"/>
      <c r="U30" s="174"/>
      <c r="V30" s="174"/>
      <c r="W30" s="174"/>
      <c r="X30" s="174"/>
      <c r="Y30" s="174"/>
      <c r="Z30" s="174"/>
      <c r="AA30" s="174"/>
      <c r="AB30" s="174"/>
    </row>
    <row r="31" spans="2:28">
      <c r="B31" s="30" t="s">
        <v>707</v>
      </c>
      <c r="C31" s="23" t="s">
        <v>708</v>
      </c>
      <c r="D31" s="19" t="s">
        <v>27</v>
      </c>
      <c r="E31" s="174"/>
      <c r="F31" s="174"/>
      <c r="G31" s="174"/>
      <c r="H31" s="174"/>
      <c r="I31" s="174"/>
      <c r="J31" s="174"/>
      <c r="K31" s="174"/>
      <c r="L31" s="174"/>
      <c r="M31" s="174"/>
      <c r="N31" s="174"/>
      <c r="O31" s="174"/>
      <c r="P31" s="174"/>
      <c r="Q31" s="174"/>
      <c r="R31" s="174"/>
      <c r="S31" s="174"/>
      <c r="T31" s="174"/>
      <c r="U31" s="174"/>
      <c r="V31" s="174"/>
      <c r="W31" s="174"/>
      <c r="X31" s="174"/>
      <c r="Y31" s="174"/>
      <c r="Z31" s="174"/>
      <c r="AA31" s="174"/>
      <c r="AB31" s="174"/>
    </row>
    <row r="32" spans="2:28">
      <c r="B32" s="30" t="s">
        <v>709</v>
      </c>
      <c r="C32" s="23" t="s">
        <v>671</v>
      </c>
      <c r="D32" s="19" t="s">
        <v>27</v>
      </c>
      <c r="E32" s="174"/>
      <c r="F32" s="174"/>
      <c r="G32" s="174"/>
      <c r="H32" s="174"/>
      <c r="I32" s="174"/>
      <c r="J32" s="174"/>
      <c r="K32" s="174"/>
      <c r="L32" s="174"/>
      <c r="M32" s="174"/>
      <c r="N32" s="174"/>
      <c r="O32" s="174"/>
      <c r="P32" s="174"/>
      <c r="Q32" s="174"/>
      <c r="R32" s="174"/>
      <c r="S32" s="174"/>
      <c r="T32" s="174"/>
      <c r="U32" s="174"/>
      <c r="V32" s="174"/>
      <c r="W32" s="174"/>
      <c r="X32" s="174"/>
      <c r="Y32" s="174"/>
      <c r="Z32" s="174"/>
      <c r="AA32" s="174"/>
      <c r="AB32" s="174"/>
    </row>
    <row r="33" spans="2:28">
      <c r="B33" s="30" t="s">
        <v>710</v>
      </c>
      <c r="C33" s="23" t="s">
        <v>673</v>
      </c>
      <c r="D33" s="19" t="s">
        <v>27</v>
      </c>
      <c r="E33" s="155"/>
      <c r="F33" s="155"/>
      <c r="G33" s="155"/>
      <c r="H33" s="155"/>
      <c r="I33" s="155"/>
      <c r="J33" s="155"/>
      <c r="K33" s="155"/>
      <c r="L33" s="155"/>
      <c r="M33" s="155"/>
      <c r="N33" s="155"/>
      <c r="O33" s="155"/>
      <c r="P33" s="155"/>
      <c r="Q33" s="155"/>
      <c r="R33" s="155"/>
      <c r="S33" s="155"/>
      <c r="T33" s="155"/>
      <c r="U33" s="155"/>
      <c r="V33" s="155"/>
      <c r="W33" s="155"/>
      <c r="X33" s="155"/>
      <c r="Y33" s="155"/>
      <c r="Z33" s="155"/>
      <c r="AA33" s="155"/>
      <c r="AB33" s="155"/>
    </row>
    <row r="34" spans="2:28">
      <c r="B34" s="28" t="s">
        <v>711</v>
      </c>
      <c r="C34" s="68" t="s">
        <v>712</v>
      </c>
      <c r="D34" s="19" t="s">
        <v>27</v>
      </c>
      <c r="E34" s="155"/>
      <c r="F34" s="155"/>
      <c r="G34" s="155"/>
      <c r="H34" s="155"/>
      <c r="I34" s="155"/>
      <c r="J34" s="155"/>
      <c r="K34" s="155"/>
      <c r="L34" s="155"/>
      <c r="M34" s="155"/>
      <c r="N34" s="155"/>
      <c r="O34" s="155"/>
      <c r="P34" s="155"/>
      <c r="Q34" s="155"/>
      <c r="R34" s="155"/>
      <c r="S34" s="155"/>
      <c r="T34" s="155"/>
      <c r="U34" s="155"/>
      <c r="V34" s="155"/>
      <c r="W34" s="155"/>
      <c r="X34" s="155"/>
      <c r="Y34" s="155"/>
      <c r="Z34" s="155"/>
      <c r="AA34" s="155"/>
      <c r="AB34" s="155"/>
    </row>
    <row r="35" spans="2:28">
      <c r="B35" s="91" t="s">
        <v>713</v>
      </c>
      <c r="C35" s="92" t="s">
        <v>714</v>
      </c>
      <c r="D35" s="19" t="s">
        <v>27</v>
      </c>
      <c r="E35" s="152"/>
      <c r="F35" s="152"/>
      <c r="G35" s="152"/>
      <c r="H35" s="152"/>
      <c r="I35" s="152"/>
      <c r="J35" s="152"/>
      <c r="K35" s="152"/>
      <c r="L35" s="152"/>
      <c r="M35" s="152"/>
      <c r="N35" s="152"/>
      <c r="O35" s="152"/>
      <c r="P35" s="152"/>
      <c r="Q35" s="152"/>
      <c r="R35" s="152"/>
      <c r="S35" s="152"/>
      <c r="T35" s="152"/>
      <c r="U35" s="152"/>
      <c r="V35" s="152"/>
      <c r="W35" s="152"/>
      <c r="X35" s="152"/>
      <c r="Y35" s="152"/>
      <c r="Z35" s="152"/>
      <c r="AA35" s="152"/>
      <c r="AB35" s="152"/>
    </row>
    <row r="36" spans="2:28">
      <c r="B36" s="30" t="s">
        <v>25</v>
      </c>
      <c r="C36" s="35" t="s">
        <v>89</v>
      </c>
      <c r="D36" s="19" t="s">
        <v>27</v>
      </c>
      <c r="E36" s="152"/>
      <c r="F36" s="152"/>
      <c r="G36" s="152"/>
      <c r="H36" s="152"/>
      <c r="I36" s="152"/>
      <c r="J36" s="152"/>
      <c r="K36" s="152"/>
      <c r="L36" s="152"/>
      <c r="M36" s="152"/>
      <c r="N36" s="152"/>
      <c r="O36" s="152"/>
      <c r="P36" s="152"/>
      <c r="Q36" s="152"/>
      <c r="R36" s="152"/>
      <c r="S36" s="152"/>
      <c r="T36" s="152"/>
      <c r="U36" s="152"/>
      <c r="V36" s="152"/>
      <c r="W36" s="152"/>
      <c r="X36" s="152"/>
      <c r="Y36" s="152"/>
      <c r="Z36" s="152"/>
      <c r="AA36" s="152"/>
      <c r="AB36" s="152"/>
    </row>
    <row r="37" spans="2:28">
      <c r="B37" s="20" t="s">
        <v>715</v>
      </c>
      <c r="C37" s="32" t="s">
        <v>716</v>
      </c>
      <c r="D37" s="21" t="s">
        <v>27</v>
      </c>
      <c r="E37" s="155"/>
      <c r="F37" s="155"/>
      <c r="G37" s="155"/>
      <c r="H37" s="155"/>
      <c r="I37" s="155"/>
      <c r="J37" s="155"/>
      <c r="K37" s="155"/>
      <c r="L37" s="155"/>
      <c r="M37" s="155"/>
      <c r="N37" s="155"/>
      <c r="O37" s="155"/>
      <c r="P37" s="155"/>
      <c r="Q37" s="155"/>
      <c r="R37" s="155"/>
      <c r="S37" s="155"/>
      <c r="T37" s="155"/>
      <c r="U37" s="155"/>
      <c r="V37" s="155"/>
      <c r="W37" s="155"/>
      <c r="X37" s="155"/>
      <c r="Y37" s="155"/>
      <c r="Z37" s="155"/>
      <c r="AA37" s="155"/>
      <c r="AB37" s="155"/>
    </row>
    <row r="38" spans="2:28">
      <c r="E38" s="15"/>
      <c r="F38" s="15"/>
      <c r="G38" s="15"/>
      <c r="H38" s="15"/>
      <c r="I38" s="15"/>
    </row>
  </sheetData>
  <mergeCells count="10">
    <mergeCell ref="B5:C6"/>
    <mergeCell ref="E2:AB2"/>
    <mergeCell ref="E3:AB3"/>
    <mergeCell ref="E4:AB5"/>
    <mergeCell ref="E6:H6"/>
    <mergeCell ref="I6:L6"/>
    <mergeCell ref="M6:P6"/>
    <mergeCell ref="Q6:T6"/>
    <mergeCell ref="U6:X6"/>
    <mergeCell ref="Y6:AB6"/>
  </mergeCells>
  <hyperlinks>
    <hyperlink ref="B1" location="Indice!A1" display="Regresar" xr:uid="{00000000-0004-0000-0900-000000000000}"/>
  </hyperlinks>
  <pageMargins left="0.7" right="0.7" top="0.75" bottom="0.75" header="0.3" footer="0.3"/>
  <ignoredErrors>
    <ignoredError sqref="B8:B37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AB116"/>
  <sheetViews>
    <sheetView showGridLines="0" topLeftCell="B29" workbookViewId="0">
      <selection activeCell="E67" sqref="E67"/>
    </sheetView>
  </sheetViews>
  <sheetFormatPr baseColWidth="10" defaultRowHeight="15"/>
  <cols>
    <col min="1" max="1" width="0" style="86" hidden="1" customWidth="1"/>
    <col min="2" max="2" width="11.42578125" style="86"/>
    <col min="3" max="3" width="57.42578125" style="86" customWidth="1"/>
    <col min="4" max="4" width="11.42578125" style="86"/>
    <col min="29" max="16384" width="11.42578125" style="86"/>
  </cols>
  <sheetData>
    <row r="1" spans="2:28">
      <c r="B1" s="7" t="s">
        <v>102</v>
      </c>
    </row>
    <row r="2" spans="2:28" ht="15.75">
      <c r="B2" s="38" t="s">
        <v>100</v>
      </c>
      <c r="C2" s="39"/>
      <c r="D2" s="22"/>
      <c r="E2" s="226" t="s">
        <v>1364</v>
      </c>
      <c r="F2" s="226"/>
      <c r="G2" s="226"/>
      <c r="H2" s="226"/>
      <c r="I2" s="226"/>
      <c r="J2" s="226"/>
      <c r="K2" s="226"/>
      <c r="L2" s="226"/>
      <c r="M2" s="226"/>
      <c r="N2" s="226"/>
      <c r="O2" s="226"/>
      <c r="P2" s="226"/>
      <c r="Q2" s="226"/>
      <c r="R2" s="226"/>
      <c r="S2" s="226"/>
      <c r="T2" s="226"/>
      <c r="U2" s="226"/>
      <c r="V2" s="226"/>
      <c r="W2" s="226"/>
      <c r="X2" s="226"/>
      <c r="Y2" s="226"/>
      <c r="Z2" s="226"/>
      <c r="AA2" s="226"/>
      <c r="AB2" s="226"/>
    </row>
    <row r="3" spans="2:28" ht="15.75">
      <c r="B3" s="38" t="s">
        <v>717</v>
      </c>
      <c r="C3" s="40"/>
      <c r="D3" s="19"/>
      <c r="E3" s="226" t="s">
        <v>101</v>
      </c>
      <c r="F3" s="226"/>
      <c r="G3" s="226"/>
      <c r="H3" s="226"/>
      <c r="I3" s="226"/>
      <c r="J3" s="226"/>
      <c r="K3" s="226"/>
      <c r="L3" s="226"/>
      <c r="M3" s="226"/>
      <c r="N3" s="226"/>
      <c r="O3" s="226"/>
      <c r="P3" s="226"/>
      <c r="Q3" s="226"/>
      <c r="R3" s="226"/>
      <c r="S3" s="226"/>
      <c r="T3" s="226"/>
      <c r="U3" s="226"/>
      <c r="V3" s="226"/>
      <c r="W3" s="226"/>
      <c r="X3" s="226"/>
      <c r="Y3" s="226"/>
      <c r="Z3" s="226"/>
      <c r="AA3" s="226"/>
      <c r="AB3" s="226"/>
    </row>
    <row r="4" spans="2:28" ht="15" customHeight="1">
      <c r="B4" s="16"/>
      <c r="C4" s="17"/>
      <c r="D4" s="18"/>
      <c r="E4" s="227" t="s">
        <v>1370</v>
      </c>
      <c r="F4" s="228"/>
      <c r="G4" s="228"/>
      <c r="H4" s="228"/>
      <c r="I4" s="228"/>
      <c r="J4" s="228"/>
      <c r="K4" s="228"/>
      <c r="L4" s="228"/>
      <c r="M4" s="228"/>
      <c r="N4" s="228"/>
      <c r="O4" s="228"/>
      <c r="P4" s="228"/>
      <c r="Q4" s="228"/>
      <c r="R4" s="228"/>
      <c r="S4" s="228"/>
      <c r="T4" s="228"/>
      <c r="U4" s="228"/>
      <c r="V4" s="228"/>
      <c r="W4" s="228"/>
      <c r="X4" s="228"/>
      <c r="Y4" s="228"/>
      <c r="Z4" s="228"/>
      <c r="AA4" s="228"/>
      <c r="AB4" s="228"/>
    </row>
    <row r="5" spans="2:28" ht="15" customHeight="1">
      <c r="B5" s="232" t="s">
        <v>718</v>
      </c>
      <c r="C5" s="233"/>
      <c r="D5" s="19"/>
      <c r="E5" s="227"/>
      <c r="F5" s="228"/>
      <c r="G5" s="228"/>
      <c r="H5" s="228"/>
      <c r="I5" s="228"/>
      <c r="J5" s="228"/>
      <c r="K5" s="228"/>
      <c r="L5" s="228"/>
      <c r="M5" s="228"/>
      <c r="N5" s="228"/>
      <c r="O5" s="228"/>
      <c r="P5" s="228"/>
      <c r="Q5" s="228"/>
      <c r="R5" s="228"/>
      <c r="S5" s="228"/>
      <c r="T5" s="228"/>
      <c r="U5" s="228"/>
      <c r="V5" s="228"/>
      <c r="W5" s="228"/>
      <c r="X5" s="228"/>
      <c r="Y5" s="228"/>
      <c r="Z5" s="228"/>
      <c r="AA5" s="228"/>
      <c r="AB5" s="228"/>
    </row>
    <row r="6" spans="2:28">
      <c r="B6" s="232"/>
      <c r="C6" s="233"/>
      <c r="D6" s="19"/>
      <c r="E6" s="229">
        <v>2014</v>
      </c>
      <c r="F6" s="230"/>
      <c r="G6" s="230"/>
      <c r="H6" s="231"/>
      <c r="I6" s="229">
        <v>2015</v>
      </c>
      <c r="J6" s="230"/>
      <c r="K6" s="230"/>
      <c r="L6" s="231"/>
      <c r="M6" s="229">
        <v>2016</v>
      </c>
      <c r="N6" s="230"/>
      <c r="O6" s="230"/>
      <c r="P6" s="231"/>
      <c r="Q6" s="229">
        <v>2017</v>
      </c>
      <c r="R6" s="230"/>
      <c r="S6" s="230"/>
      <c r="T6" s="231"/>
      <c r="U6" s="229">
        <v>2018</v>
      </c>
      <c r="V6" s="230"/>
      <c r="W6" s="230"/>
      <c r="X6" s="231"/>
      <c r="Y6" s="229">
        <v>2019</v>
      </c>
      <c r="Z6" s="230"/>
      <c r="AA6" s="230"/>
      <c r="AB6" s="231"/>
    </row>
    <row r="7" spans="2:28">
      <c r="B7" s="75"/>
      <c r="C7" s="76"/>
      <c r="D7" s="19"/>
      <c r="E7" s="173" t="s">
        <v>1366</v>
      </c>
      <c r="F7" s="173" t="s">
        <v>1367</v>
      </c>
      <c r="G7" s="173" t="s">
        <v>1368</v>
      </c>
      <c r="H7" s="173" t="s">
        <v>1369</v>
      </c>
      <c r="I7" s="173" t="s">
        <v>1366</v>
      </c>
      <c r="J7" s="173" t="s">
        <v>1367</v>
      </c>
      <c r="K7" s="173" t="s">
        <v>1368</v>
      </c>
      <c r="L7" s="173" t="s">
        <v>1369</v>
      </c>
      <c r="M7" s="173" t="s">
        <v>1366</v>
      </c>
      <c r="N7" s="173" t="s">
        <v>1367</v>
      </c>
      <c r="O7" s="173" t="s">
        <v>1368</v>
      </c>
      <c r="P7" s="173" t="s">
        <v>1369</v>
      </c>
      <c r="Q7" s="173" t="s">
        <v>1366</v>
      </c>
      <c r="R7" s="173" t="s">
        <v>1367</v>
      </c>
      <c r="S7" s="173" t="s">
        <v>1368</v>
      </c>
      <c r="T7" s="173" t="s">
        <v>1369</v>
      </c>
      <c r="U7" s="173" t="s">
        <v>1366</v>
      </c>
      <c r="V7" s="173" t="s">
        <v>1367</v>
      </c>
      <c r="W7" s="173" t="s">
        <v>1368</v>
      </c>
      <c r="X7" s="173" t="s">
        <v>1369</v>
      </c>
      <c r="Y7" s="173" t="s">
        <v>1366</v>
      </c>
      <c r="Z7" s="173" t="s">
        <v>1367</v>
      </c>
      <c r="AA7" s="173" t="s">
        <v>1368</v>
      </c>
      <c r="AB7" s="173" t="s">
        <v>1369</v>
      </c>
    </row>
    <row r="8" spans="2:28">
      <c r="B8" s="82" t="s">
        <v>719</v>
      </c>
      <c r="C8" s="83" t="s">
        <v>720</v>
      </c>
      <c r="D8" s="84" t="s">
        <v>27</v>
      </c>
      <c r="E8" s="175"/>
      <c r="F8" s="175"/>
      <c r="G8" s="175"/>
      <c r="H8" s="175"/>
      <c r="I8" s="175"/>
      <c r="J8" s="175"/>
      <c r="K8" s="175"/>
      <c r="L8" s="175"/>
      <c r="M8" s="175"/>
      <c r="N8" s="175"/>
      <c r="O8" s="175"/>
      <c r="P8" s="175"/>
      <c r="Q8" s="175"/>
      <c r="R8" s="175"/>
      <c r="S8" s="175"/>
      <c r="T8" s="175"/>
      <c r="U8" s="175"/>
      <c r="V8" s="175"/>
      <c r="W8" s="175"/>
      <c r="X8" s="175"/>
      <c r="Y8" s="175"/>
      <c r="Z8" s="175"/>
      <c r="AA8" s="175"/>
      <c r="AB8" s="175"/>
    </row>
    <row r="9" spans="2:28">
      <c r="B9" s="66" t="s">
        <v>721</v>
      </c>
      <c r="C9" s="67" t="s">
        <v>722</v>
      </c>
      <c r="D9" s="25" t="s">
        <v>27</v>
      </c>
      <c r="E9" s="155">
        <f>+E10+E15+E16+E17</f>
        <v>0</v>
      </c>
      <c r="F9" s="155">
        <f t="shared" ref="F9:AB9" si="0">+F10+F15+F16+F17</f>
        <v>0</v>
      </c>
      <c r="G9" s="155">
        <f t="shared" si="0"/>
        <v>0</v>
      </c>
      <c r="H9" s="155">
        <f t="shared" si="0"/>
        <v>0</v>
      </c>
      <c r="I9" s="155">
        <f t="shared" si="0"/>
        <v>0</v>
      </c>
      <c r="J9" s="155">
        <f t="shared" si="0"/>
        <v>0</v>
      </c>
      <c r="K9" s="155">
        <f t="shared" si="0"/>
        <v>0</v>
      </c>
      <c r="L9" s="155">
        <f t="shared" si="0"/>
        <v>0</v>
      </c>
      <c r="M9" s="155">
        <f t="shared" si="0"/>
        <v>0</v>
      </c>
      <c r="N9" s="155">
        <f t="shared" si="0"/>
        <v>0</v>
      </c>
      <c r="O9" s="155">
        <f t="shared" si="0"/>
        <v>0</v>
      </c>
      <c r="P9" s="155">
        <f t="shared" si="0"/>
        <v>0</v>
      </c>
      <c r="Q9" s="155">
        <f t="shared" si="0"/>
        <v>0</v>
      </c>
      <c r="R9" s="155">
        <f t="shared" si="0"/>
        <v>0</v>
      </c>
      <c r="S9" s="155">
        <f t="shared" si="0"/>
        <v>0</v>
      </c>
      <c r="T9" s="155">
        <f t="shared" si="0"/>
        <v>0</v>
      </c>
      <c r="U9" s="155">
        <f t="shared" si="0"/>
        <v>0</v>
      </c>
      <c r="V9" s="155">
        <f t="shared" si="0"/>
        <v>0</v>
      </c>
      <c r="W9" s="155">
        <f t="shared" si="0"/>
        <v>0</v>
      </c>
      <c r="X9" s="155">
        <f t="shared" si="0"/>
        <v>0</v>
      </c>
      <c r="Y9" s="155">
        <f t="shared" si="0"/>
        <v>0</v>
      </c>
      <c r="Z9" s="155">
        <f t="shared" si="0"/>
        <v>0</v>
      </c>
      <c r="AA9" s="155">
        <f t="shared" si="0"/>
        <v>0</v>
      </c>
      <c r="AB9" s="155">
        <f t="shared" si="0"/>
        <v>0</v>
      </c>
    </row>
    <row r="10" spans="2:28">
      <c r="B10" s="28" t="s">
        <v>723</v>
      </c>
      <c r="C10" s="68" t="s">
        <v>724</v>
      </c>
      <c r="D10" s="19" t="s">
        <v>27</v>
      </c>
      <c r="E10" s="152">
        <f>SUM(E11:E14)</f>
        <v>0</v>
      </c>
      <c r="F10" s="152">
        <f t="shared" ref="F10:AB10" si="1">SUM(F11:F14)</f>
        <v>0</v>
      </c>
      <c r="G10" s="152">
        <f t="shared" si="1"/>
        <v>0</v>
      </c>
      <c r="H10" s="152">
        <f t="shared" si="1"/>
        <v>0</v>
      </c>
      <c r="I10" s="152">
        <f t="shared" si="1"/>
        <v>0</v>
      </c>
      <c r="J10" s="152">
        <f t="shared" si="1"/>
        <v>0</v>
      </c>
      <c r="K10" s="152">
        <f t="shared" si="1"/>
        <v>0</v>
      </c>
      <c r="L10" s="152">
        <f t="shared" si="1"/>
        <v>0</v>
      </c>
      <c r="M10" s="152">
        <f t="shared" si="1"/>
        <v>0</v>
      </c>
      <c r="N10" s="152">
        <f t="shared" si="1"/>
        <v>0</v>
      </c>
      <c r="O10" s="152">
        <f t="shared" si="1"/>
        <v>0</v>
      </c>
      <c r="P10" s="152">
        <f t="shared" si="1"/>
        <v>0</v>
      </c>
      <c r="Q10" s="152">
        <f t="shared" si="1"/>
        <v>0</v>
      </c>
      <c r="R10" s="152">
        <f t="shared" si="1"/>
        <v>0</v>
      </c>
      <c r="S10" s="152">
        <f t="shared" si="1"/>
        <v>0</v>
      </c>
      <c r="T10" s="152">
        <f t="shared" si="1"/>
        <v>0</v>
      </c>
      <c r="U10" s="152">
        <f t="shared" si="1"/>
        <v>0</v>
      </c>
      <c r="V10" s="152">
        <f t="shared" si="1"/>
        <v>0</v>
      </c>
      <c r="W10" s="152">
        <f t="shared" si="1"/>
        <v>0</v>
      </c>
      <c r="X10" s="152">
        <f t="shared" si="1"/>
        <v>0</v>
      </c>
      <c r="Y10" s="152">
        <f t="shared" si="1"/>
        <v>0</v>
      </c>
      <c r="Z10" s="152">
        <f t="shared" si="1"/>
        <v>0</v>
      </c>
      <c r="AA10" s="152">
        <f t="shared" si="1"/>
        <v>0</v>
      </c>
      <c r="AB10" s="152">
        <f t="shared" si="1"/>
        <v>0</v>
      </c>
    </row>
    <row r="11" spans="2:28">
      <c r="B11" s="30" t="s">
        <v>725</v>
      </c>
      <c r="C11" s="69" t="s">
        <v>473</v>
      </c>
      <c r="D11" s="19" t="s">
        <v>27</v>
      </c>
      <c r="E11" s="152"/>
      <c r="F11" s="152"/>
      <c r="G11" s="152"/>
      <c r="H11" s="152"/>
      <c r="I11" s="152"/>
      <c r="J11" s="152"/>
      <c r="K11" s="152"/>
      <c r="L11" s="152"/>
      <c r="M11" s="152"/>
      <c r="N11" s="152"/>
      <c r="O11" s="152"/>
      <c r="P11" s="152"/>
      <c r="Q11" s="152"/>
      <c r="R11" s="152"/>
      <c r="S11" s="152"/>
      <c r="T11" s="152"/>
      <c r="U11" s="152"/>
      <c r="V11" s="152"/>
      <c r="W11" s="152"/>
      <c r="X11" s="152"/>
      <c r="Y11" s="152"/>
      <c r="Z11" s="152"/>
      <c r="AA11" s="152"/>
      <c r="AB11" s="152"/>
    </row>
    <row r="12" spans="2:28">
      <c r="B12" s="30" t="s">
        <v>726</v>
      </c>
      <c r="C12" s="69" t="s">
        <v>475</v>
      </c>
      <c r="D12" s="19" t="s">
        <v>27</v>
      </c>
      <c r="E12" s="152"/>
      <c r="F12" s="152"/>
      <c r="G12" s="152"/>
      <c r="H12" s="152"/>
      <c r="I12" s="152"/>
      <c r="J12" s="152"/>
      <c r="K12" s="152"/>
      <c r="L12" s="152"/>
      <c r="M12" s="152"/>
      <c r="N12" s="152"/>
      <c r="O12" s="152"/>
      <c r="P12" s="152"/>
      <c r="Q12" s="152"/>
      <c r="R12" s="152"/>
      <c r="S12" s="152"/>
      <c r="T12" s="152"/>
      <c r="U12" s="152"/>
      <c r="V12" s="152"/>
      <c r="W12" s="152"/>
      <c r="X12" s="152"/>
      <c r="Y12" s="152"/>
      <c r="Z12" s="152"/>
      <c r="AA12" s="152"/>
      <c r="AB12" s="152"/>
    </row>
    <row r="13" spans="2:28">
      <c r="B13" s="30" t="s">
        <v>727</v>
      </c>
      <c r="C13" s="69" t="s">
        <v>477</v>
      </c>
      <c r="D13" s="19" t="s">
        <v>27</v>
      </c>
      <c r="E13" s="152"/>
      <c r="F13" s="152"/>
      <c r="G13" s="152"/>
      <c r="H13" s="152"/>
      <c r="I13" s="152"/>
      <c r="J13" s="152"/>
      <c r="K13" s="152"/>
      <c r="L13" s="152"/>
      <c r="M13" s="152"/>
      <c r="N13" s="152"/>
      <c r="O13" s="152"/>
      <c r="P13" s="152"/>
      <c r="Q13" s="152"/>
      <c r="R13" s="152"/>
      <c r="S13" s="152"/>
      <c r="T13" s="152"/>
      <c r="U13" s="152"/>
      <c r="V13" s="152"/>
      <c r="W13" s="152"/>
      <c r="X13" s="152"/>
      <c r="Y13" s="152"/>
      <c r="Z13" s="152"/>
      <c r="AA13" s="152"/>
      <c r="AB13" s="152"/>
    </row>
    <row r="14" spans="2:28">
      <c r="B14" s="30" t="s">
        <v>728</v>
      </c>
      <c r="C14" s="69" t="s">
        <v>479</v>
      </c>
      <c r="D14" s="19" t="s">
        <v>27</v>
      </c>
      <c r="E14" s="155"/>
      <c r="F14" s="155"/>
      <c r="G14" s="155"/>
      <c r="H14" s="155"/>
      <c r="I14" s="155"/>
      <c r="J14" s="155"/>
      <c r="K14" s="155"/>
      <c r="L14" s="155"/>
      <c r="M14" s="155"/>
      <c r="N14" s="155"/>
      <c r="O14" s="155"/>
      <c r="P14" s="155"/>
      <c r="Q14" s="155"/>
      <c r="R14" s="155"/>
      <c r="S14" s="155"/>
      <c r="T14" s="155"/>
      <c r="U14" s="155"/>
      <c r="V14" s="155"/>
      <c r="W14" s="155"/>
      <c r="X14" s="155"/>
      <c r="Y14" s="155"/>
      <c r="Z14" s="155"/>
      <c r="AA14" s="155"/>
      <c r="AB14" s="155"/>
    </row>
    <row r="15" spans="2:28">
      <c r="B15" s="28" t="s">
        <v>729</v>
      </c>
      <c r="C15" s="68" t="s">
        <v>480</v>
      </c>
      <c r="D15" s="19" t="s">
        <v>27</v>
      </c>
      <c r="E15" s="152"/>
      <c r="F15" s="152"/>
      <c r="G15" s="152"/>
      <c r="H15" s="152"/>
      <c r="I15" s="152"/>
      <c r="J15" s="152"/>
      <c r="K15" s="152"/>
      <c r="L15" s="152"/>
      <c r="M15" s="152"/>
      <c r="N15" s="152"/>
      <c r="O15" s="152"/>
      <c r="P15" s="152"/>
      <c r="Q15" s="152"/>
      <c r="R15" s="152"/>
      <c r="S15" s="152"/>
      <c r="T15" s="152"/>
      <c r="U15" s="152"/>
      <c r="V15" s="152"/>
      <c r="W15" s="152"/>
      <c r="X15" s="152"/>
      <c r="Y15" s="152"/>
      <c r="Z15" s="152"/>
      <c r="AA15" s="152"/>
      <c r="AB15" s="152"/>
    </row>
    <row r="16" spans="2:28">
      <c r="B16" s="28" t="s">
        <v>730</v>
      </c>
      <c r="C16" s="68" t="s">
        <v>481</v>
      </c>
      <c r="D16" s="19" t="s">
        <v>27</v>
      </c>
      <c r="E16" s="152"/>
      <c r="F16" s="152"/>
      <c r="G16" s="152"/>
      <c r="H16" s="152"/>
      <c r="I16" s="152"/>
      <c r="J16" s="152"/>
      <c r="K16" s="152"/>
      <c r="L16" s="152"/>
      <c r="M16" s="152"/>
      <c r="N16" s="152"/>
      <c r="O16" s="152"/>
      <c r="P16" s="152"/>
      <c r="Q16" s="152"/>
      <c r="R16" s="152"/>
      <c r="S16" s="152"/>
      <c r="T16" s="152"/>
      <c r="U16" s="152"/>
      <c r="V16" s="152"/>
      <c r="W16" s="152"/>
      <c r="X16" s="152"/>
      <c r="Y16" s="152"/>
      <c r="Z16" s="152"/>
      <c r="AA16" s="152"/>
      <c r="AB16" s="152"/>
    </row>
    <row r="17" spans="2:28">
      <c r="B17" s="28" t="s">
        <v>731</v>
      </c>
      <c r="C17" s="68" t="s">
        <v>482</v>
      </c>
      <c r="D17" s="19" t="s">
        <v>27</v>
      </c>
      <c r="E17" s="152">
        <f>SUM(E18:E21)</f>
        <v>0</v>
      </c>
      <c r="F17" s="152">
        <f t="shared" ref="F17:AB17" si="2">SUM(F18:F21)</f>
        <v>0</v>
      </c>
      <c r="G17" s="152">
        <f t="shared" si="2"/>
        <v>0</v>
      </c>
      <c r="H17" s="152">
        <f t="shared" si="2"/>
        <v>0</v>
      </c>
      <c r="I17" s="152">
        <f t="shared" si="2"/>
        <v>0</v>
      </c>
      <c r="J17" s="152">
        <f t="shared" si="2"/>
        <v>0</v>
      </c>
      <c r="K17" s="152">
        <f t="shared" si="2"/>
        <v>0</v>
      </c>
      <c r="L17" s="152">
        <f t="shared" si="2"/>
        <v>0</v>
      </c>
      <c r="M17" s="152">
        <f t="shared" si="2"/>
        <v>0</v>
      </c>
      <c r="N17" s="152">
        <f t="shared" si="2"/>
        <v>0</v>
      </c>
      <c r="O17" s="152">
        <f t="shared" si="2"/>
        <v>0</v>
      </c>
      <c r="P17" s="152">
        <f t="shared" si="2"/>
        <v>0</v>
      </c>
      <c r="Q17" s="152">
        <f t="shared" si="2"/>
        <v>0</v>
      </c>
      <c r="R17" s="152">
        <f t="shared" si="2"/>
        <v>0</v>
      </c>
      <c r="S17" s="152">
        <f t="shared" si="2"/>
        <v>0</v>
      </c>
      <c r="T17" s="152">
        <f t="shared" si="2"/>
        <v>0</v>
      </c>
      <c r="U17" s="152">
        <f t="shared" si="2"/>
        <v>0</v>
      </c>
      <c r="V17" s="152">
        <f t="shared" si="2"/>
        <v>0</v>
      </c>
      <c r="W17" s="152">
        <f t="shared" si="2"/>
        <v>0</v>
      </c>
      <c r="X17" s="152">
        <f t="shared" si="2"/>
        <v>0</v>
      </c>
      <c r="Y17" s="152">
        <f t="shared" si="2"/>
        <v>0</v>
      </c>
      <c r="Z17" s="152">
        <f t="shared" si="2"/>
        <v>0</v>
      </c>
      <c r="AA17" s="152">
        <f t="shared" si="2"/>
        <v>0</v>
      </c>
      <c r="AB17" s="152">
        <f t="shared" si="2"/>
        <v>0</v>
      </c>
    </row>
    <row r="18" spans="2:28">
      <c r="B18" s="30" t="s">
        <v>732</v>
      </c>
      <c r="C18" s="69" t="s">
        <v>484</v>
      </c>
      <c r="D18" s="19" t="s">
        <v>27</v>
      </c>
      <c r="E18" s="152"/>
      <c r="F18" s="152"/>
      <c r="G18" s="152"/>
      <c r="H18" s="152"/>
      <c r="I18" s="152"/>
      <c r="J18" s="152"/>
      <c r="K18" s="152"/>
      <c r="L18" s="152"/>
      <c r="M18" s="152"/>
      <c r="N18" s="152"/>
      <c r="O18" s="152"/>
      <c r="P18" s="152"/>
      <c r="Q18" s="152"/>
      <c r="R18" s="152"/>
      <c r="S18" s="152"/>
      <c r="T18" s="152"/>
      <c r="U18" s="152"/>
      <c r="V18" s="152"/>
      <c r="W18" s="152"/>
      <c r="X18" s="152"/>
      <c r="Y18" s="152"/>
      <c r="Z18" s="152"/>
      <c r="AA18" s="152"/>
      <c r="AB18" s="152"/>
    </row>
    <row r="19" spans="2:28">
      <c r="B19" s="30" t="s">
        <v>733</v>
      </c>
      <c r="C19" s="69" t="s">
        <v>486</v>
      </c>
      <c r="D19" s="19" t="s">
        <v>27</v>
      </c>
      <c r="E19" s="152"/>
      <c r="F19" s="152"/>
      <c r="G19" s="152"/>
      <c r="H19" s="152"/>
      <c r="I19" s="152"/>
      <c r="J19" s="152"/>
      <c r="K19" s="152"/>
      <c r="L19" s="152"/>
      <c r="M19" s="152"/>
      <c r="N19" s="152"/>
      <c r="O19" s="152"/>
      <c r="P19" s="152"/>
      <c r="Q19" s="152"/>
      <c r="R19" s="152"/>
      <c r="S19" s="152"/>
      <c r="T19" s="152"/>
      <c r="U19" s="152"/>
      <c r="V19" s="152"/>
      <c r="W19" s="152"/>
      <c r="X19" s="152"/>
      <c r="Y19" s="152"/>
      <c r="Z19" s="152"/>
      <c r="AA19" s="152"/>
      <c r="AB19" s="152"/>
    </row>
    <row r="20" spans="2:28">
      <c r="B20" s="30" t="s">
        <v>734</v>
      </c>
      <c r="C20" s="69" t="s">
        <v>488</v>
      </c>
      <c r="D20" s="19" t="s">
        <v>27</v>
      </c>
      <c r="E20" s="152"/>
      <c r="F20" s="152"/>
      <c r="G20" s="152"/>
      <c r="H20" s="152"/>
      <c r="I20" s="152"/>
      <c r="J20" s="152"/>
      <c r="K20" s="152"/>
      <c r="L20" s="152"/>
      <c r="M20" s="152"/>
      <c r="N20" s="152"/>
      <c r="O20" s="152"/>
      <c r="P20" s="152"/>
      <c r="Q20" s="152"/>
      <c r="R20" s="152"/>
      <c r="S20" s="152"/>
      <c r="T20" s="152"/>
      <c r="U20" s="152"/>
      <c r="V20" s="152"/>
      <c r="W20" s="152"/>
      <c r="X20" s="152"/>
      <c r="Y20" s="152"/>
      <c r="Z20" s="152"/>
      <c r="AA20" s="152"/>
      <c r="AB20" s="152"/>
    </row>
    <row r="21" spans="2:28">
      <c r="B21" s="30" t="s">
        <v>735</v>
      </c>
      <c r="C21" s="69" t="s">
        <v>490</v>
      </c>
      <c r="D21" s="19" t="s">
        <v>27</v>
      </c>
      <c r="E21" s="152"/>
      <c r="F21" s="152"/>
      <c r="G21" s="152"/>
      <c r="H21" s="152"/>
      <c r="I21" s="152"/>
      <c r="J21" s="152"/>
      <c r="K21" s="152"/>
      <c r="L21" s="152"/>
      <c r="M21" s="152"/>
      <c r="N21" s="152"/>
      <c r="O21" s="152"/>
      <c r="P21" s="152"/>
      <c r="Q21" s="152"/>
      <c r="R21" s="152"/>
      <c r="S21" s="152"/>
      <c r="T21" s="152"/>
      <c r="U21" s="152"/>
      <c r="V21" s="152"/>
      <c r="W21" s="152"/>
      <c r="X21" s="152"/>
      <c r="Y21" s="152"/>
      <c r="Z21" s="152"/>
      <c r="AA21" s="152"/>
      <c r="AB21" s="152"/>
    </row>
    <row r="22" spans="2:28">
      <c r="B22" s="64" t="s">
        <v>736</v>
      </c>
      <c r="C22" s="65" t="s">
        <v>737</v>
      </c>
      <c r="D22" s="62" t="s">
        <v>27</v>
      </c>
      <c r="E22" s="184">
        <f>SUM(E23:E30)</f>
        <v>0</v>
      </c>
      <c r="F22" s="184">
        <f t="shared" ref="F22:AB22" si="3">SUM(F23:F30)</f>
        <v>0</v>
      </c>
      <c r="G22" s="184">
        <f t="shared" si="3"/>
        <v>0</v>
      </c>
      <c r="H22" s="184">
        <f t="shared" si="3"/>
        <v>0</v>
      </c>
      <c r="I22" s="184">
        <f t="shared" si="3"/>
        <v>0</v>
      </c>
      <c r="J22" s="184">
        <f t="shared" si="3"/>
        <v>0</v>
      </c>
      <c r="K22" s="184">
        <f t="shared" si="3"/>
        <v>0</v>
      </c>
      <c r="L22" s="184">
        <f t="shared" si="3"/>
        <v>0</v>
      </c>
      <c r="M22" s="184">
        <f t="shared" si="3"/>
        <v>0</v>
      </c>
      <c r="N22" s="184">
        <f t="shared" si="3"/>
        <v>0</v>
      </c>
      <c r="O22" s="184">
        <f t="shared" si="3"/>
        <v>0</v>
      </c>
      <c r="P22" s="184">
        <f t="shared" si="3"/>
        <v>0</v>
      </c>
      <c r="Q22" s="184">
        <f t="shared" si="3"/>
        <v>0</v>
      </c>
      <c r="R22" s="184">
        <f t="shared" si="3"/>
        <v>0</v>
      </c>
      <c r="S22" s="184">
        <f t="shared" si="3"/>
        <v>0</v>
      </c>
      <c r="T22" s="184">
        <f t="shared" si="3"/>
        <v>0</v>
      </c>
      <c r="U22" s="184">
        <f t="shared" si="3"/>
        <v>0</v>
      </c>
      <c r="V22" s="184">
        <f t="shared" si="3"/>
        <v>0</v>
      </c>
      <c r="W22" s="184">
        <f t="shared" si="3"/>
        <v>0</v>
      </c>
      <c r="X22" s="184">
        <f t="shared" si="3"/>
        <v>0</v>
      </c>
      <c r="Y22" s="184">
        <f t="shared" si="3"/>
        <v>0</v>
      </c>
      <c r="Z22" s="184">
        <f t="shared" si="3"/>
        <v>0</v>
      </c>
      <c r="AA22" s="184">
        <f t="shared" si="3"/>
        <v>0</v>
      </c>
      <c r="AB22" s="184">
        <f t="shared" si="3"/>
        <v>0</v>
      </c>
    </row>
    <row r="23" spans="2:28">
      <c r="B23" s="30" t="s">
        <v>738</v>
      </c>
      <c r="C23" s="23" t="s">
        <v>739</v>
      </c>
      <c r="D23" s="19" t="s">
        <v>27</v>
      </c>
      <c r="E23" s="174">
        <f t="shared" ref="E23:E30" si="4">+E32+E41</f>
        <v>0</v>
      </c>
      <c r="F23" s="174">
        <f t="shared" ref="F23:AB30" si="5">+F32+F41</f>
        <v>0</v>
      </c>
      <c r="G23" s="174">
        <f t="shared" si="5"/>
        <v>0</v>
      </c>
      <c r="H23" s="174">
        <f t="shared" si="5"/>
        <v>0</v>
      </c>
      <c r="I23" s="174">
        <f t="shared" si="5"/>
        <v>0</v>
      </c>
      <c r="J23" s="174">
        <f t="shared" si="5"/>
        <v>0</v>
      </c>
      <c r="K23" s="174">
        <f t="shared" si="5"/>
        <v>0</v>
      </c>
      <c r="L23" s="174">
        <f t="shared" si="5"/>
        <v>0</v>
      </c>
      <c r="M23" s="174">
        <f t="shared" si="5"/>
        <v>0</v>
      </c>
      <c r="N23" s="174">
        <f t="shared" si="5"/>
        <v>0</v>
      </c>
      <c r="O23" s="174">
        <f t="shared" si="5"/>
        <v>0</v>
      </c>
      <c r="P23" s="174">
        <f t="shared" si="5"/>
        <v>0</v>
      </c>
      <c r="Q23" s="174">
        <f t="shared" si="5"/>
        <v>0</v>
      </c>
      <c r="R23" s="174">
        <f t="shared" si="5"/>
        <v>0</v>
      </c>
      <c r="S23" s="174">
        <f t="shared" si="5"/>
        <v>0</v>
      </c>
      <c r="T23" s="174">
        <f t="shared" si="5"/>
        <v>0</v>
      </c>
      <c r="U23" s="174">
        <f t="shared" si="5"/>
        <v>0</v>
      </c>
      <c r="V23" s="174">
        <f t="shared" si="5"/>
        <v>0</v>
      </c>
      <c r="W23" s="174">
        <f t="shared" si="5"/>
        <v>0</v>
      </c>
      <c r="X23" s="174">
        <f t="shared" si="5"/>
        <v>0</v>
      </c>
      <c r="Y23" s="174">
        <f t="shared" si="5"/>
        <v>0</v>
      </c>
      <c r="Z23" s="174">
        <f t="shared" si="5"/>
        <v>0</v>
      </c>
      <c r="AA23" s="174">
        <f t="shared" si="5"/>
        <v>0</v>
      </c>
      <c r="AB23" s="174">
        <f t="shared" si="5"/>
        <v>0</v>
      </c>
    </row>
    <row r="24" spans="2:28">
      <c r="B24" s="30" t="s">
        <v>740</v>
      </c>
      <c r="C24" s="23" t="s">
        <v>741</v>
      </c>
      <c r="D24" s="19" t="s">
        <v>27</v>
      </c>
      <c r="E24" s="174">
        <f t="shared" si="4"/>
        <v>0</v>
      </c>
      <c r="F24" s="174">
        <f t="shared" ref="F24:T24" si="6">+F33+F42</f>
        <v>0</v>
      </c>
      <c r="G24" s="174">
        <f t="shared" si="6"/>
        <v>0</v>
      </c>
      <c r="H24" s="174">
        <f t="shared" si="6"/>
        <v>0</v>
      </c>
      <c r="I24" s="174">
        <f t="shared" si="6"/>
        <v>0</v>
      </c>
      <c r="J24" s="174">
        <f t="shared" si="6"/>
        <v>0</v>
      </c>
      <c r="K24" s="174">
        <f t="shared" si="6"/>
        <v>0</v>
      </c>
      <c r="L24" s="174">
        <f t="shared" si="6"/>
        <v>0</v>
      </c>
      <c r="M24" s="174">
        <f t="shared" si="6"/>
        <v>0</v>
      </c>
      <c r="N24" s="174">
        <f t="shared" si="6"/>
        <v>0</v>
      </c>
      <c r="O24" s="174">
        <f t="shared" si="6"/>
        <v>0</v>
      </c>
      <c r="P24" s="174">
        <f t="shared" si="6"/>
        <v>0</v>
      </c>
      <c r="Q24" s="174">
        <f t="shared" si="6"/>
        <v>0</v>
      </c>
      <c r="R24" s="174">
        <f t="shared" si="6"/>
        <v>0</v>
      </c>
      <c r="S24" s="174">
        <f t="shared" si="6"/>
        <v>0</v>
      </c>
      <c r="T24" s="174">
        <f t="shared" si="6"/>
        <v>0</v>
      </c>
      <c r="U24" s="174">
        <f t="shared" si="5"/>
        <v>0</v>
      </c>
      <c r="V24" s="174">
        <f t="shared" si="5"/>
        <v>0</v>
      </c>
      <c r="W24" s="174">
        <f t="shared" si="5"/>
        <v>0</v>
      </c>
      <c r="X24" s="174">
        <f t="shared" si="5"/>
        <v>0</v>
      </c>
      <c r="Y24" s="174">
        <f t="shared" si="5"/>
        <v>0</v>
      </c>
      <c r="Z24" s="174">
        <f t="shared" si="5"/>
        <v>0</v>
      </c>
      <c r="AA24" s="174">
        <f t="shared" si="5"/>
        <v>0</v>
      </c>
      <c r="AB24" s="174">
        <f t="shared" si="5"/>
        <v>0</v>
      </c>
    </row>
    <row r="25" spans="2:28">
      <c r="B25" s="30" t="s">
        <v>742</v>
      </c>
      <c r="C25" s="23" t="s">
        <v>743</v>
      </c>
      <c r="D25" s="19" t="s">
        <v>27</v>
      </c>
      <c r="E25" s="174">
        <f t="shared" si="4"/>
        <v>0</v>
      </c>
      <c r="F25" s="174">
        <f t="shared" si="5"/>
        <v>0</v>
      </c>
      <c r="G25" s="174">
        <f t="shared" si="5"/>
        <v>0</v>
      </c>
      <c r="H25" s="174">
        <f t="shared" si="5"/>
        <v>0</v>
      </c>
      <c r="I25" s="174">
        <f t="shared" si="5"/>
        <v>0</v>
      </c>
      <c r="J25" s="174">
        <f t="shared" si="5"/>
        <v>0</v>
      </c>
      <c r="K25" s="174">
        <f t="shared" si="5"/>
        <v>0</v>
      </c>
      <c r="L25" s="174">
        <f t="shared" si="5"/>
        <v>0</v>
      </c>
      <c r="M25" s="174">
        <f t="shared" si="5"/>
        <v>0</v>
      </c>
      <c r="N25" s="174">
        <f t="shared" si="5"/>
        <v>0</v>
      </c>
      <c r="O25" s="174">
        <f t="shared" si="5"/>
        <v>0</v>
      </c>
      <c r="P25" s="174">
        <f t="shared" si="5"/>
        <v>0</v>
      </c>
      <c r="Q25" s="174">
        <f t="shared" si="5"/>
        <v>0</v>
      </c>
      <c r="R25" s="174">
        <f t="shared" si="5"/>
        <v>0</v>
      </c>
      <c r="S25" s="174">
        <f t="shared" si="5"/>
        <v>0</v>
      </c>
      <c r="T25" s="174">
        <f t="shared" si="5"/>
        <v>0</v>
      </c>
      <c r="U25" s="174">
        <f t="shared" si="5"/>
        <v>0</v>
      </c>
      <c r="V25" s="174">
        <f t="shared" si="5"/>
        <v>0</v>
      </c>
      <c r="W25" s="174">
        <f t="shared" si="5"/>
        <v>0</v>
      </c>
      <c r="X25" s="174">
        <f t="shared" si="5"/>
        <v>0</v>
      </c>
      <c r="Y25" s="174">
        <f t="shared" si="5"/>
        <v>0</v>
      </c>
      <c r="Z25" s="174">
        <f t="shared" si="5"/>
        <v>0</v>
      </c>
      <c r="AA25" s="174">
        <f t="shared" si="5"/>
        <v>0</v>
      </c>
      <c r="AB25" s="174">
        <f t="shared" si="5"/>
        <v>0</v>
      </c>
    </row>
    <row r="26" spans="2:28">
      <c r="B26" s="30" t="s">
        <v>744</v>
      </c>
      <c r="C26" s="23" t="s">
        <v>745</v>
      </c>
      <c r="D26" s="19" t="s">
        <v>27</v>
      </c>
      <c r="E26" s="174">
        <f t="shared" si="4"/>
        <v>0</v>
      </c>
      <c r="F26" s="174">
        <f t="shared" si="5"/>
        <v>0</v>
      </c>
      <c r="G26" s="174">
        <f t="shared" si="5"/>
        <v>0</v>
      </c>
      <c r="H26" s="174">
        <f t="shared" si="5"/>
        <v>0</v>
      </c>
      <c r="I26" s="174">
        <f t="shared" si="5"/>
        <v>0</v>
      </c>
      <c r="J26" s="174">
        <f t="shared" si="5"/>
        <v>0</v>
      </c>
      <c r="K26" s="174">
        <f t="shared" si="5"/>
        <v>0</v>
      </c>
      <c r="L26" s="174">
        <f t="shared" si="5"/>
        <v>0</v>
      </c>
      <c r="M26" s="174">
        <f t="shared" si="5"/>
        <v>0</v>
      </c>
      <c r="N26" s="174">
        <f t="shared" si="5"/>
        <v>0</v>
      </c>
      <c r="O26" s="174">
        <f t="shared" si="5"/>
        <v>0</v>
      </c>
      <c r="P26" s="174">
        <f t="shared" si="5"/>
        <v>0</v>
      </c>
      <c r="Q26" s="174">
        <f t="shared" si="5"/>
        <v>0</v>
      </c>
      <c r="R26" s="174">
        <f t="shared" si="5"/>
        <v>0</v>
      </c>
      <c r="S26" s="174">
        <f t="shared" si="5"/>
        <v>0</v>
      </c>
      <c r="T26" s="174">
        <f t="shared" si="5"/>
        <v>0</v>
      </c>
      <c r="U26" s="174">
        <f t="shared" si="5"/>
        <v>0</v>
      </c>
      <c r="V26" s="174">
        <f t="shared" si="5"/>
        <v>0</v>
      </c>
      <c r="W26" s="174">
        <f t="shared" si="5"/>
        <v>0</v>
      </c>
      <c r="X26" s="174">
        <f t="shared" si="5"/>
        <v>0</v>
      </c>
      <c r="Y26" s="174">
        <f t="shared" si="5"/>
        <v>0</v>
      </c>
      <c r="Z26" s="174">
        <f t="shared" si="5"/>
        <v>0</v>
      </c>
      <c r="AA26" s="174">
        <f t="shared" si="5"/>
        <v>0</v>
      </c>
      <c r="AB26" s="174">
        <f t="shared" si="5"/>
        <v>0</v>
      </c>
    </row>
    <row r="27" spans="2:28">
      <c r="B27" s="30" t="s">
        <v>746</v>
      </c>
      <c r="C27" s="23" t="s">
        <v>747</v>
      </c>
      <c r="D27" s="19" t="s">
        <v>27</v>
      </c>
      <c r="E27" s="174">
        <f t="shared" si="4"/>
        <v>0</v>
      </c>
      <c r="F27" s="174">
        <f t="shared" si="5"/>
        <v>0</v>
      </c>
      <c r="G27" s="174">
        <f t="shared" si="5"/>
        <v>0</v>
      </c>
      <c r="H27" s="174">
        <f t="shared" si="5"/>
        <v>0</v>
      </c>
      <c r="I27" s="174">
        <f t="shared" si="5"/>
        <v>0</v>
      </c>
      <c r="J27" s="174">
        <f t="shared" si="5"/>
        <v>0</v>
      </c>
      <c r="K27" s="174">
        <f t="shared" si="5"/>
        <v>0</v>
      </c>
      <c r="L27" s="174">
        <f t="shared" si="5"/>
        <v>0</v>
      </c>
      <c r="M27" s="174">
        <f t="shared" si="5"/>
        <v>0</v>
      </c>
      <c r="N27" s="174">
        <f t="shared" si="5"/>
        <v>0</v>
      </c>
      <c r="O27" s="174">
        <f t="shared" si="5"/>
        <v>0</v>
      </c>
      <c r="P27" s="174">
        <f t="shared" si="5"/>
        <v>0</v>
      </c>
      <c r="Q27" s="174">
        <f t="shared" si="5"/>
        <v>0</v>
      </c>
      <c r="R27" s="174">
        <f t="shared" si="5"/>
        <v>0</v>
      </c>
      <c r="S27" s="174">
        <f t="shared" si="5"/>
        <v>0</v>
      </c>
      <c r="T27" s="174">
        <f t="shared" si="5"/>
        <v>0</v>
      </c>
      <c r="U27" s="174">
        <f t="shared" si="5"/>
        <v>0</v>
      </c>
      <c r="V27" s="174">
        <f t="shared" si="5"/>
        <v>0</v>
      </c>
      <c r="W27" s="174">
        <f t="shared" si="5"/>
        <v>0</v>
      </c>
      <c r="X27" s="174">
        <f t="shared" si="5"/>
        <v>0</v>
      </c>
      <c r="Y27" s="174">
        <f t="shared" si="5"/>
        <v>0</v>
      </c>
      <c r="Z27" s="174">
        <f t="shared" si="5"/>
        <v>0</v>
      </c>
      <c r="AA27" s="174">
        <f t="shared" si="5"/>
        <v>0</v>
      </c>
      <c r="AB27" s="174">
        <f t="shared" si="5"/>
        <v>0</v>
      </c>
    </row>
    <row r="28" spans="2:28">
      <c r="B28" s="30" t="s">
        <v>748</v>
      </c>
      <c r="C28" s="23" t="s">
        <v>749</v>
      </c>
      <c r="D28" s="19" t="s">
        <v>27</v>
      </c>
      <c r="E28" s="174">
        <f t="shared" si="4"/>
        <v>0</v>
      </c>
      <c r="F28" s="174">
        <f t="shared" si="5"/>
        <v>0</v>
      </c>
      <c r="G28" s="174">
        <f t="shared" si="5"/>
        <v>0</v>
      </c>
      <c r="H28" s="174">
        <f t="shared" si="5"/>
        <v>0</v>
      </c>
      <c r="I28" s="174">
        <f t="shared" si="5"/>
        <v>0</v>
      </c>
      <c r="J28" s="174">
        <f t="shared" si="5"/>
        <v>0</v>
      </c>
      <c r="K28" s="174">
        <f t="shared" si="5"/>
        <v>0</v>
      </c>
      <c r="L28" s="174">
        <f t="shared" si="5"/>
        <v>0</v>
      </c>
      <c r="M28" s="174">
        <f t="shared" si="5"/>
        <v>0</v>
      </c>
      <c r="N28" s="174">
        <f t="shared" si="5"/>
        <v>0</v>
      </c>
      <c r="O28" s="174">
        <f t="shared" si="5"/>
        <v>0</v>
      </c>
      <c r="P28" s="174">
        <f t="shared" si="5"/>
        <v>0</v>
      </c>
      <c r="Q28" s="174">
        <f t="shared" si="5"/>
        <v>0</v>
      </c>
      <c r="R28" s="174">
        <f t="shared" si="5"/>
        <v>0</v>
      </c>
      <c r="S28" s="174">
        <f t="shared" si="5"/>
        <v>0</v>
      </c>
      <c r="T28" s="174">
        <f t="shared" si="5"/>
        <v>0</v>
      </c>
      <c r="U28" s="174">
        <f t="shared" si="5"/>
        <v>0</v>
      </c>
      <c r="V28" s="174">
        <f t="shared" si="5"/>
        <v>0</v>
      </c>
      <c r="W28" s="174">
        <f t="shared" si="5"/>
        <v>0</v>
      </c>
      <c r="X28" s="174">
        <f t="shared" si="5"/>
        <v>0</v>
      </c>
      <c r="Y28" s="174">
        <f t="shared" si="5"/>
        <v>0</v>
      </c>
      <c r="Z28" s="174">
        <f t="shared" si="5"/>
        <v>0</v>
      </c>
      <c r="AA28" s="174">
        <f t="shared" si="5"/>
        <v>0</v>
      </c>
      <c r="AB28" s="174">
        <f t="shared" si="5"/>
        <v>0</v>
      </c>
    </row>
    <row r="29" spans="2:28">
      <c r="B29" s="30" t="s">
        <v>750</v>
      </c>
      <c r="C29" s="23" t="s">
        <v>751</v>
      </c>
      <c r="D29" s="19" t="s">
        <v>27</v>
      </c>
      <c r="E29" s="174">
        <f t="shared" si="4"/>
        <v>0</v>
      </c>
      <c r="F29" s="174">
        <f t="shared" si="5"/>
        <v>0</v>
      </c>
      <c r="G29" s="174">
        <f t="shared" si="5"/>
        <v>0</v>
      </c>
      <c r="H29" s="174">
        <f t="shared" si="5"/>
        <v>0</v>
      </c>
      <c r="I29" s="174">
        <f t="shared" si="5"/>
        <v>0</v>
      </c>
      <c r="J29" s="174">
        <f t="shared" si="5"/>
        <v>0</v>
      </c>
      <c r="K29" s="174">
        <f t="shared" si="5"/>
        <v>0</v>
      </c>
      <c r="L29" s="174">
        <f t="shared" si="5"/>
        <v>0</v>
      </c>
      <c r="M29" s="174">
        <f t="shared" si="5"/>
        <v>0</v>
      </c>
      <c r="N29" s="174">
        <f t="shared" si="5"/>
        <v>0</v>
      </c>
      <c r="O29" s="174">
        <f t="shared" si="5"/>
        <v>0</v>
      </c>
      <c r="P29" s="174">
        <f t="shared" si="5"/>
        <v>0</v>
      </c>
      <c r="Q29" s="174">
        <f t="shared" si="5"/>
        <v>0</v>
      </c>
      <c r="R29" s="174">
        <f t="shared" si="5"/>
        <v>0</v>
      </c>
      <c r="S29" s="174">
        <f t="shared" si="5"/>
        <v>0</v>
      </c>
      <c r="T29" s="174">
        <f t="shared" si="5"/>
        <v>0</v>
      </c>
      <c r="U29" s="174">
        <f t="shared" si="5"/>
        <v>0</v>
      </c>
      <c r="V29" s="174">
        <f t="shared" si="5"/>
        <v>0</v>
      </c>
      <c r="W29" s="174">
        <f t="shared" si="5"/>
        <v>0</v>
      </c>
      <c r="X29" s="174">
        <f t="shared" si="5"/>
        <v>0</v>
      </c>
      <c r="Y29" s="174">
        <f t="shared" si="5"/>
        <v>0</v>
      </c>
      <c r="Z29" s="174">
        <f t="shared" si="5"/>
        <v>0</v>
      </c>
      <c r="AA29" s="174">
        <f t="shared" si="5"/>
        <v>0</v>
      </c>
      <c r="AB29" s="174">
        <f t="shared" si="5"/>
        <v>0</v>
      </c>
    </row>
    <row r="30" spans="2:28">
      <c r="B30" s="30" t="s">
        <v>752</v>
      </c>
      <c r="C30" s="23" t="s">
        <v>753</v>
      </c>
      <c r="D30" s="19" t="s">
        <v>27</v>
      </c>
      <c r="E30" s="174">
        <f t="shared" si="4"/>
        <v>0</v>
      </c>
      <c r="F30" s="174">
        <f t="shared" si="5"/>
        <v>0</v>
      </c>
      <c r="G30" s="174">
        <f t="shared" si="5"/>
        <v>0</v>
      </c>
      <c r="H30" s="174">
        <f t="shared" si="5"/>
        <v>0</v>
      </c>
      <c r="I30" s="174">
        <f t="shared" si="5"/>
        <v>0</v>
      </c>
      <c r="J30" s="174">
        <f t="shared" si="5"/>
        <v>0</v>
      </c>
      <c r="K30" s="174">
        <f t="shared" si="5"/>
        <v>0</v>
      </c>
      <c r="L30" s="174">
        <f t="shared" si="5"/>
        <v>0</v>
      </c>
      <c r="M30" s="174">
        <f t="shared" si="5"/>
        <v>0</v>
      </c>
      <c r="N30" s="174">
        <f t="shared" si="5"/>
        <v>0</v>
      </c>
      <c r="O30" s="174">
        <f t="shared" si="5"/>
        <v>0</v>
      </c>
      <c r="P30" s="174">
        <f t="shared" si="5"/>
        <v>0</v>
      </c>
      <c r="Q30" s="174">
        <f t="shared" si="5"/>
        <v>0</v>
      </c>
      <c r="R30" s="174">
        <f t="shared" si="5"/>
        <v>0</v>
      </c>
      <c r="S30" s="174">
        <f t="shared" si="5"/>
        <v>0</v>
      </c>
      <c r="T30" s="174">
        <f t="shared" si="5"/>
        <v>0</v>
      </c>
      <c r="U30" s="174">
        <f t="shared" si="5"/>
        <v>0</v>
      </c>
      <c r="V30" s="174">
        <f t="shared" si="5"/>
        <v>0</v>
      </c>
      <c r="W30" s="174">
        <f t="shared" si="5"/>
        <v>0</v>
      </c>
      <c r="X30" s="174">
        <f t="shared" si="5"/>
        <v>0</v>
      </c>
      <c r="Y30" s="174">
        <f t="shared" si="5"/>
        <v>0</v>
      </c>
      <c r="Z30" s="174">
        <f t="shared" si="5"/>
        <v>0</v>
      </c>
      <c r="AA30" s="174">
        <f t="shared" si="5"/>
        <v>0</v>
      </c>
      <c r="AB30" s="174">
        <f t="shared" si="5"/>
        <v>0</v>
      </c>
    </row>
    <row r="31" spans="2:28">
      <c r="B31" s="28" t="s">
        <v>754</v>
      </c>
      <c r="C31" s="68" t="s">
        <v>508</v>
      </c>
      <c r="D31" s="19" t="s">
        <v>27</v>
      </c>
      <c r="E31" s="187">
        <f>SUM(E32:E39)</f>
        <v>0</v>
      </c>
      <c r="F31" s="187">
        <f t="shared" ref="F31:AB31" si="7">SUM(F32:F39)</f>
        <v>0</v>
      </c>
      <c r="G31" s="187">
        <f t="shared" si="7"/>
        <v>0</v>
      </c>
      <c r="H31" s="187">
        <f t="shared" si="7"/>
        <v>0</v>
      </c>
      <c r="I31" s="187">
        <f t="shared" si="7"/>
        <v>0</v>
      </c>
      <c r="J31" s="187">
        <f t="shared" si="7"/>
        <v>0</v>
      </c>
      <c r="K31" s="187">
        <f t="shared" si="7"/>
        <v>0</v>
      </c>
      <c r="L31" s="187">
        <f t="shared" si="7"/>
        <v>0</v>
      </c>
      <c r="M31" s="187">
        <f t="shared" si="7"/>
        <v>0</v>
      </c>
      <c r="N31" s="187">
        <f t="shared" si="7"/>
        <v>0</v>
      </c>
      <c r="O31" s="187">
        <f t="shared" si="7"/>
        <v>0</v>
      </c>
      <c r="P31" s="187">
        <f t="shared" si="7"/>
        <v>0</v>
      </c>
      <c r="Q31" s="187">
        <f t="shared" si="7"/>
        <v>0</v>
      </c>
      <c r="R31" s="187">
        <f t="shared" si="7"/>
        <v>0</v>
      </c>
      <c r="S31" s="187">
        <f t="shared" si="7"/>
        <v>0</v>
      </c>
      <c r="T31" s="187">
        <f t="shared" si="7"/>
        <v>0</v>
      </c>
      <c r="U31" s="187">
        <f t="shared" si="7"/>
        <v>0</v>
      </c>
      <c r="V31" s="187">
        <f t="shared" si="7"/>
        <v>0</v>
      </c>
      <c r="W31" s="187">
        <f t="shared" si="7"/>
        <v>0</v>
      </c>
      <c r="X31" s="187">
        <f t="shared" si="7"/>
        <v>0</v>
      </c>
      <c r="Y31" s="187">
        <f t="shared" si="7"/>
        <v>0</v>
      </c>
      <c r="Z31" s="187">
        <f t="shared" si="7"/>
        <v>0</v>
      </c>
      <c r="AA31" s="187">
        <f t="shared" si="7"/>
        <v>0</v>
      </c>
      <c r="AB31" s="187">
        <f t="shared" si="7"/>
        <v>0</v>
      </c>
    </row>
    <row r="32" spans="2:28">
      <c r="B32" s="30" t="s">
        <v>755</v>
      </c>
      <c r="C32" s="69" t="s">
        <v>510</v>
      </c>
      <c r="D32" s="19" t="s">
        <v>27</v>
      </c>
      <c r="E32" s="174"/>
      <c r="F32" s="174"/>
      <c r="G32" s="174"/>
      <c r="H32" s="174"/>
      <c r="I32" s="174"/>
      <c r="J32" s="174"/>
      <c r="K32" s="174"/>
      <c r="L32" s="174"/>
      <c r="M32" s="174"/>
      <c r="N32" s="174"/>
      <c r="O32" s="174"/>
      <c r="P32" s="174"/>
      <c r="Q32" s="174"/>
      <c r="R32" s="174"/>
      <c r="S32" s="174"/>
      <c r="T32" s="174"/>
      <c r="U32" s="174"/>
      <c r="V32" s="174"/>
      <c r="W32" s="174"/>
      <c r="X32" s="174"/>
      <c r="Y32" s="174"/>
      <c r="Z32" s="174"/>
      <c r="AA32" s="174"/>
      <c r="AB32" s="174"/>
    </row>
    <row r="33" spans="2:28">
      <c r="B33" s="30" t="s">
        <v>756</v>
      </c>
      <c r="C33" s="69" t="s">
        <v>512</v>
      </c>
      <c r="D33" s="19" t="s">
        <v>27</v>
      </c>
      <c r="E33" s="155"/>
      <c r="F33" s="155"/>
      <c r="G33" s="155"/>
      <c r="H33" s="155"/>
      <c r="I33" s="155"/>
      <c r="J33" s="155"/>
      <c r="K33" s="155"/>
      <c r="L33" s="155"/>
      <c r="M33" s="155"/>
      <c r="N33" s="155"/>
      <c r="O33" s="155"/>
      <c r="P33" s="155"/>
      <c r="Q33" s="155"/>
      <c r="R33" s="155"/>
      <c r="S33" s="155"/>
      <c r="T33" s="155"/>
      <c r="U33" s="155"/>
      <c r="V33" s="155"/>
      <c r="W33" s="155"/>
      <c r="X33" s="155"/>
      <c r="Y33" s="155"/>
      <c r="Z33" s="155"/>
      <c r="AA33" s="155"/>
      <c r="AB33" s="155"/>
    </row>
    <row r="34" spans="2:28">
      <c r="B34" s="30" t="s">
        <v>757</v>
      </c>
      <c r="C34" s="69" t="s">
        <v>514</v>
      </c>
      <c r="D34" s="19" t="s">
        <v>27</v>
      </c>
      <c r="E34" s="155"/>
      <c r="F34" s="155"/>
      <c r="G34" s="155"/>
      <c r="H34" s="155"/>
      <c r="I34" s="155"/>
      <c r="J34" s="155"/>
      <c r="K34" s="155"/>
      <c r="L34" s="155"/>
      <c r="M34" s="155"/>
      <c r="N34" s="155"/>
      <c r="O34" s="155"/>
      <c r="P34" s="155"/>
      <c r="Q34" s="155"/>
      <c r="R34" s="155"/>
      <c r="S34" s="155"/>
      <c r="T34" s="155"/>
      <c r="U34" s="155"/>
      <c r="V34" s="155"/>
      <c r="W34" s="155"/>
      <c r="X34" s="155"/>
      <c r="Y34" s="155"/>
      <c r="Z34" s="155"/>
      <c r="AA34" s="155"/>
      <c r="AB34" s="155"/>
    </row>
    <row r="35" spans="2:28">
      <c r="B35" s="30" t="s">
        <v>758</v>
      </c>
      <c r="C35" s="69" t="s">
        <v>516</v>
      </c>
      <c r="D35" s="19" t="s">
        <v>27</v>
      </c>
      <c r="E35" s="152"/>
      <c r="F35" s="152"/>
      <c r="G35" s="152"/>
      <c r="H35" s="152"/>
      <c r="I35" s="152"/>
      <c r="J35" s="152"/>
      <c r="K35" s="152"/>
      <c r="L35" s="152"/>
      <c r="M35" s="152"/>
      <c r="N35" s="152"/>
      <c r="O35" s="152"/>
      <c r="P35" s="152"/>
      <c r="Q35" s="152"/>
      <c r="R35" s="152"/>
      <c r="S35" s="152"/>
      <c r="T35" s="152"/>
      <c r="U35" s="152"/>
      <c r="V35" s="152"/>
      <c r="W35" s="152"/>
      <c r="X35" s="152"/>
      <c r="Y35" s="152"/>
      <c r="Z35" s="152"/>
      <c r="AA35" s="152"/>
      <c r="AB35" s="152"/>
    </row>
    <row r="36" spans="2:28">
      <c r="B36" s="30" t="s">
        <v>759</v>
      </c>
      <c r="C36" s="69" t="s">
        <v>518</v>
      </c>
      <c r="D36" s="19" t="s">
        <v>27</v>
      </c>
      <c r="E36" s="152"/>
      <c r="F36" s="152"/>
      <c r="G36" s="152"/>
      <c r="H36" s="152"/>
      <c r="I36" s="152"/>
      <c r="J36" s="152"/>
      <c r="K36" s="152"/>
      <c r="L36" s="152"/>
      <c r="M36" s="152"/>
      <c r="N36" s="152"/>
      <c r="O36" s="152"/>
      <c r="P36" s="152"/>
      <c r="Q36" s="152"/>
      <c r="R36" s="152"/>
      <c r="S36" s="152"/>
      <c r="T36" s="152"/>
      <c r="U36" s="152"/>
      <c r="V36" s="152"/>
      <c r="W36" s="152"/>
      <c r="X36" s="152"/>
      <c r="Y36" s="152"/>
      <c r="Z36" s="152"/>
      <c r="AA36" s="152"/>
      <c r="AB36" s="152"/>
    </row>
    <row r="37" spans="2:28">
      <c r="B37" s="30" t="s">
        <v>760</v>
      </c>
      <c r="C37" s="69" t="s">
        <v>761</v>
      </c>
      <c r="D37" s="19" t="s">
        <v>27</v>
      </c>
      <c r="E37" s="155"/>
      <c r="F37" s="155"/>
      <c r="G37" s="155"/>
      <c r="H37" s="155"/>
      <c r="I37" s="155"/>
      <c r="J37" s="155"/>
      <c r="K37" s="155"/>
      <c r="L37" s="155"/>
      <c r="M37" s="155"/>
      <c r="N37" s="155"/>
      <c r="O37" s="155"/>
      <c r="P37" s="155"/>
      <c r="Q37" s="155"/>
      <c r="R37" s="155"/>
      <c r="S37" s="155"/>
      <c r="T37" s="155"/>
      <c r="U37" s="155"/>
      <c r="V37" s="155"/>
      <c r="W37" s="155"/>
      <c r="X37" s="155"/>
      <c r="Y37" s="155"/>
      <c r="Z37" s="155"/>
      <c r="AA37" s="155"/>
      <c r="AB37" s="155"/>
    </row>
    <row r="38" spans="2:28">
      <c r="B38" s="30" t="s">
        <v>762</v>
      </c>
      <c r="C38" s="69" t="s">
        <v>573</v>
      </c>
      <c r="D38" s="19" t="s">
        <v>27</v>
      </c>
      <c r="E38" s="152"/>
      <c r="F38" s="152"/>
      <c r="G38" s="152"/>
      <c r="H38" s="152"/>
      <c r="I38" s="152"/>
      <c r="J38" s="152"/>
      <c r="K38" s="152"/>
      <c r="L38" s="152"/>
      <c r="M38" s="152"/>
      <c r="N38" s="152"/>
      <c r="O38" s="152"/>
      <c r="P38" s="152"/>
      <c r="Q38" s="152"/>
      <c r="R38" s="152"/>
      <c r="S38" s="152"/>
      <c r="T38" s="152"/>
      <c r="U38" s="152"/>
      <c r="V38" s="152"/>
      <c r="W38" s="152"/>
      <c r="X38" s="152"/>
      <c r="Y38" s="152"/>
      <c r="Z38" s="152"/>
      <c r="AA38" s="152"/>
      <c r="AB38" s="152"/>
    </row>
    <row r="39" spans="2:28">
      <c r="B39" s="30" t="s">
        <v>763</v>
      </c>
      <c r="C39" s="69" t="s">
        <v>524</v>
      </c>
      <c r="D39" s="19" t="s">
        <v>27</v>
      </c>
      <c r="E39" s="152"/>
      <c r="F39" s="152"/>
      <c r="G39" s="152"/>
      <c r="H39" s="152"/>
      <c r="I39" s="152"/>
      <c r="J39" s="152"/>
      <c r="K39" s="152"/>
      <c r="L39" s="152"/>
      <c r="M39" s="152"/>
      <c r="N39" s="152"/>
      <c r="O39" s="152"/>
      <c r="P39" s="152"/>
      <c r="Q39" s="152"/>
      <c r="R39" s="152"/>
      <c r="S39" s="152"/>
      <c r="T39" s="152"/>
      <c r="U39" s="152"/>
      <c r="V39" s="152"/>
      <c r="W39" s="152"/>
      <c r="X39" s="152"/>
      <c r="Y39" s="152"/>
      <c r="Z39" s="152"/>
      <c r="AA39" s="152"/>
      <c r="AB39" s="152"/>
    </row>
    <row r="40" spans="2:28">
      <c r="B40" s="28" t="s">
        <v>764</v>
      </c>
      <c r="C40" s="68" t="s">
        <v>525</v>
      </c>
      <c r="D40" s="19" t="s">
        <v>27</v>
      </c>
      <c r="E40" s="184">
        <f>SUM(E41:E48)</f>
        <v>0</v>
      </c>
      <c r="F40" s="184">
        <f t="shared" ref="F40:AB40" si="8">SUM(F41:F48)</f>
        <v>0</v>
      </c>
      <c r="G40" s="184">
        <f t="shared" si="8"/>
        <v>0</v>
      </c>
      <c r="H40" s="184">
        <f t="shared" si="8"/>
        <v>0</v>
      </c>
      <c r="I40" s="184">
        <f t="shared" si="8"/>
        <v>0</v>
      </c>
      <c r="J40" s="184">
        <f t="shared" si="8"/>
        <v>0</v>
      </c>
      <c r="K40" s="184">
        <f t="shared" si="8"/>
        <v>0</v>
      </c>
      <c r="L40" s="184">
        <f t="shared" si="8"/>
        <v>0</v>
      </c>
      <c r="M40" s="184">
        <f t="shared" si="8"/>
        <v>0</v>
      </c>
      <c r="N40" s="184">
        <f t="shared" si="8"/>
        <v>0</v>
      </c>
      <c r="O40" s="184">
        <f t="shared" si="8"/>
        <v>0</v>
      </c>
      <c r="P40" s="184">
        <f t="shared" si="8"/>
        <v>0</v>
      </c>
      <c r="Q40" s="184">
        <f t="shared" si="8"/>
        <v>0</v>
      </c>
      <c r="R40" s="184">
        <f t="shared" si="8"/>
        <v>0</v>
      </c>
      <c r="S40" s="184">
        <f t="shared" si="8"/>
        <v>0</v>
      </c>
      <c r="T40" s="184">
        <f t="shared" si="8"/>
        <v>0</v>
      </c>
      <c r="U40" s="184">
        <f t="shared" si="8"/>
        <v>0</v>
      </c>
      <c r="V40" s="184">
        <f t="shared" si="8"/>
        <v>0</v>
      </c>
      <c r="W40" s="184">
        <f t="shared" si="8"/>
        <v>0</v>
      </c>
      <c r="X40" s="184">
        <f t="shared" si="8"/>
        <v>0</v>
      </c>
      <c r="Y40" s="184">
        <f t="shared" si="8"/>
        <v>0</v>
      </c>
      <c r="Z40" s="184">
        <f t="shared" si="8"/>
        <v>0</v>
      </c>
      <c r="AA40" s="184">
        <f t="shared" si="8"/>
        <v>0</v>
      </c>
      <c r="AB40" s="184">
        <f t="shared" si="8"/>
        <v>0</v>
      </c>
    </row>
    <row r="41" spans="2:28">
      <c r="B41" s="30" t="s">
        <v>765</v>
      </c>
      <c r="C41" s="69" t="s">
        <v>510</v>
      </c>
      <c r="D41" s="19" t="s">
        <v>27</v>
      </c>
      <c r="E41" s="152"/>
      <c r="F41" s="152"/>
      <c r="G41" s="152"/>
      <c r="H41" s="152"/>
      <c r="I41" s="152"/>
      <c r="J41" s="152"/>
      <c r="K41" s="152"/>
      <c r="L41" s="152"/>
      <c r="M41" s="152"/>
      <c r="N41" s="152"/>
      <c r="O41" s="152"/>
      <c r="P41" s="152"/>
      <c r="Q41" s="152"/>
      <c r="R41" s="152"/>
      <c r="S41" s="152"/>
      <c r="T41" s="152"/>
      <c r="U41" s="152"/>
      <c r="V41" s="152"/>
      <c r="W41" s="152"/>
      <c r="X41" s="152"/>
      <c r="Y41" s="152"/>
      <c r="Z41" s="152"/>
      <c r="AA41" s="152"/>
      <c r="AB41" s="152"/>
    </row>
    <row r="42" spans="2:28">
      <c r="B42" s="30" t="s">
        <v>766</v>
      </c>
      <c r="C42" s="69" t="s">
        <v>512</v>
      </c>
      <c r="D42" s="19" t="s">
        <v>27</v>
      </c>
      <c r="E42" s="152"/>
      <c r="F42" s="152"/>
      <c r="G42" s="152"/>
      <c r="H42" s="152"/>
      <c r="I42" s="152"/>
      <c r="J42" s="152"/>
      <c r="K42" s="152"/>
      <c r="L42" s="152"/>
      <c r="M42" s="152"/>
      <c r="N42" s="152"/>
      <c r="O42" s="152"/>
      <c r="P42" s="152"/>
      <c r="Q42" s="152"/>
      <c r="R42" s="152"/>
      <c r="S42" s="152"/>
      <c r="T42" s="152"/>
      <c r="U42" s="152"/>
      <c r="V42" s="152"/>
      <c r="W42" s="152"/>
      <c r="X42" s="152"/>
      <c r="Y42" s="152"/>
      <c r="Z42" s="152"/>
      <c r="AA42" s="152"/>
      <c r="AB42" s="152"/>
    </row>
    <row r="43" spans="2:28">
      <c r="B43" s="30" t="s">
        <v>767</v>
      </c>
      <c r="C43" s="69" t="s">
        <v>529</v>
      </c>
      <c r="D43" s="19" t="s">
        <v>27</v>
      </c>
      <c r="E43" s="152"/>
      <c r="F43" s="152"/>
      <c r="G43" s="152"/>
      <c r="H43" s="152"/>
      <c r="I43" s="152"/>
      <c r="J43" s="152"/>
      <c r="K43" s="152"/>
      <c r="L43" s="152"/>
      <c r="M43" s="152"/>
      <c r="N43" s="152"/>
      <c r="O43" s="152"/>
      <c r="P43" s="152"/>
      <c r="Q43" s="152"/>
      <c r="R43" s="152"/>
      <c r="S43" s="152"/>
      <c r="T43" s="152"/>
      <c r="U43" s="152"/>
      <c r="V43" s="152"/>
      <c r="W43" s="152"/>
      <c r="X43" s="152"/>
      <c r="Y43" s="152"/>
      <c r="Z43" s="152"/>
      <c r="AA43" s="152"/>
      <c r="AB43" s="152"/>
    </row>
    <row r="44" spans="2:28">
      <c r="B44" s="30" t="s">
        <v>768</v>
      </c>
      <c r="C44" s="69" t="s">
        <v>531</v>
      </c>
      <c r="D44" s="19" t="s">
        <v>27</v>
      </c>
      <c r="E44" s="152"/>
      <c r="F44" s="152"/>
      <c r="G44" s="152"/>
      <c r="H44" s="152"/>
      <c r="I44" s="152"/>
      <c r="J44" s="152"/>
      <c r="K44" s="152"/>
      <c r="L44" s="152"/>
      <c r="M44" s="152"/>
      <c r="N44" s="152"/>
      <c r="O44" s="152"/>
      <c r="P44" s="152"/>
      <c r="Q44" s="152"/>
      <c r="R44" s="152"/>
      <c r="S44" s="152"/>
      <c r="T44" s="152"/>
      <c r="U44" s="152"/>
      <c r="V44" s="152"/>
      <c r="W44" s="152"/>
      <c r="X44" s="152"/>
      <c r="Y44" s="152"/>
      <c r="Z44" s="152"/>
      <c r="AA44" s="152"/>
      <c r="AB44" s="152"/>
    </row>
    <row r="45" spans="2:28">
      <c r="B45" s="30" t="s">
        <v>769</v>
      </c>
      <c r="C45" s="69" t="s">
        <v>518</v>
      </c>
      <c r="D45" s="19" t="s">
        <v>27</v>
      </c>
      <c r="E45" s="152"/>
      <c r="F45" s="152"/>
      <c r="G45" s="152"/>
      <c r="H45" s="152"/>
      <c r="I45" s="152"/>
      <c r="J45" s="152"/>
      <c r="K45" s="152"/>
      <c r="L45" s="152"/>
      <c r="M45" s="152"/>
      <c r="N45" s="152"/>
      <c r="O45" s="152"/>
      <c r="P45" s="152"/>
      <c r="Q45" s="152"/>
      <c r="R45" s="152"/>
      <c r="S45" s="152"/>
      <c r="T45" s="152"/>
      <c r="U45" s="152"/>
      <c r="V45" s="152"/>
      <c r="W45" s="152"/>
      <c r="X45" s="152"/>
      <c r="Y45" s="152"/>
      <c r="Z45" s="152"/>
      <c r="AA45" s="152"/>
      <c r="AB45" s="152"/>
    </row>
    <row r="46" spans="2:28">
      <c r="B46" s="30" t="s">
        <v>770</v>
      </c>
      <c r="C46" s="69" t="s">
        <v>771</v>
      </c>
      <c r="D46" s="19" t="s">
        <v>27</v>
      </c>
      <c r="E46" s="152"/>
      <c r="F46" s="152"/>
      <c r="G46" s="152"/>
      <c r="H46" s="152"/>
      <c r="I46" s="152"/>
      <c r="J46" s="152"/>
      <c r="K46" s="152"/>
      <c r="L46" s="152"/>
      <c r="M46" s="152"/>
      <c r="N46" s="152"/>
      <c r="O46" s="152"/>
      <c r="P46" s="152"/>
      <c r="Q46" s="152"/>
      <c r="R46" s="152"/>
      <c r="S46" s="152"/>
      <c r="T46" s="152"/>
      <c r="U46" s="152"/>
      <c r="V46" s="152"/>
      <c r="W46" s="152"/>
      <c r="X46" s="152"/>
      <c r="Y46" s="152"/>
      <c r="Z46" s="152"/>
      <c r="AA46" s="152"/>
      <c r="AB46" s="152"/>
    </row>
    <row r="47" spans="2:28">
      <c r="B47" s="30" t="s">
        <v>772</v>
      </c>
      <c r="C47" s="69" t="s">
        <v>536</v>
      </c>
      <c r="D47" s="19" t="s">
        <v>27</v>
      </c>
      <c r="E47" s="152"/>
      <c r="F47" s="152"/>
      <c r="G47" s="152"/>
      <c r="H47" s="152"/>
      <c r="I47" s="152"/>
      <c r="J47" s="152"/>
      <c r="K47" s="152"/>
      <c r="L47" s="152"/>
      <c r="M47" s="152"/>
      <c r="N47" s="152"/>
      <c r="O47" s="152"/>
      <c r="P47" s="152"/>
      <c r="Q47" s="152"/>
      <c r="R47" s="152"/>
      <c r="S47" s="152"/>
      <c r="T47" s="152"/>
      <c r="U47" s="152"/>
      <c r="V47" s="152"/>
      <c r="W47" s="152"/>
      <c r="X47" s="152"/>
      <c r="Y47" s="152"/>
      <c r="Z47" s="152"/>
      <c r="AA47" s="152"/>
      <c r="AB47" s="152"/>
    </row>
    <row r="48" spans="2:28">
      <c r="B48" s="30" t="s">
        <v>773</v>
      </c>
      <c r="C48" s="69" t="s">
        <v>538</v>
      </c>
      <c r="D48" s="19" t="s">
        <v>27</v>
      </c>
      <c r="E48" s="152"/>
      <c r="F48" s="152"/>
      <c r="G48" s="152"/>
      <c r="H48" s="152"/>
      <c r="I48" s="152"/>
      <c r="J48" s="152"/>
      <c r="K48" s="152"/>
      <c r="L48" s="152"/>
      <c r="M48" s="152"/>
      <c r="N48" s="152"/>
      <c r="O48" s="152"/>
      <c r="P48" s="152"/>
      <c r="Q48" s="152"/>
      <c r="R48" s="152"/>
      <c r="S48" s="152"/>
      <c r="T48" s="152"/>
      <c r="U48" s="152"/>
      <c r="V48" s="152"/>
      <c r="W48" s="152"/>
      <c r="X48" s="152"/>
      <c r="Y48" s="152"/>
      <c r="Z48" s="152"/>
      <c r="AA48" s="152"/>
      <c r="AB48" s="152"/>
    </row>
    <row r="49" spans="2:28">
      <c r="B49" s="64" t="s">
        <v>774</v>
      </c>
      <c r="C49" s="65" t="s">
        <v>775</v>
      </c>
      <c r="D49" s="62" t="s">
        <v>27</v>
      </c>
      <c r="E49" s="184">
        <f>+E63+E71</f>
        <v>0</v>
      </c>
      <c r="F49" s="184">
        <f t="shared" ref="F49:AB49" si="9">+F63+F71</f>
        <v>0</v>
      </c>
      <c r="G49" s="184">
        <f t="shared" si="9"/>
        <v>0</v>
      </c>
      <c r="H49" s="184">
        <f t="shared" si="9"/>
        <v>0</v>
      </c>
      <c r="I49" s="184">
        <f t="shared" si="9"/>
        <v>0</v>
      </c>
      <c r="J49" s="184">
        <f t="shared" si="9"/>
        <v>0</v>
      </c>
      <c r="K49" s="184">
        <f t="shared" si="9"/>
        <v>0</v>
      </c>
      <c r="L49" s="184">
        <f t="shared" si="9"/>
        <v>0</v>
      </c>
      <c r="M49" s="184">
        <f t="shared" si="9"/>
        <v>0</v>
      </c>
      <c r="N49" s="184">
        <f t="shared" si="9"/>
        <v>0</v>
      </c>
      <c r="O49" s="184">
        <f t="shared" si="9"/>
        <v>0</v>
      </c>
      <c r="P49" s="184">
        <f t="shared" si="9"/>
        <v>0</v>
      </c>
      <c r="Q49" s="184">
        <f t="shared" si="9"/>
        <v>0</v>
      </c>
      <c r="R49" s="184">
        <f t="shared" si="9"/>
        <v>0</v>
      </c>
      <c r="S49" s="184">
        <f t="shared" si="9"/>
        <v>0</v>
      </c>
      <c r="T49" s="184">
        <f t="shared" si="9"/>
        <v>0</v>
      </c>
      <c r="U49" s="184">
        <f t="shared" si="9"/>
        <v>0</v>
      </c>
      <c r="V49" s="184">
        <f t="shared" si="9"/>
        <v>0</v>
      </c>
      <c r="W49" s="184">
        <f t="shared" si="9"/>
        <v>0</v>
      </c>
      <c r="X49" s="184">
        <f t="shared" si="9"/>
        <v>0</v>
      </c>
      <c r="Y49" s="184">
        <f t="shared" si="9"/>
        <v>0</v>
      </c>
      <c r="Z49" s="184">
        <f t="shared" si="9"/>
        <v>0</v>
      </c>
      <c r="AA49" s="184">
        <f t="shared" si="9"/>
        <v>0</v>
      </c>
      <c r="AB49" s="184">
        <f t="shared" si="9"/>
        <v>0</v>
      </c>
    </row>
    <row r="50" spans="2:28">
      <c r="B50" s="30" t="s">
        <v>776</v>
      </c>
      <c r="C50" s="23" t="s">
        <v>777</v>
      </c>
      <c r="D50" s="19" t="s">
        <v>27</v>
      </c>
      <c r="E50" s="152">
        <f>+E72</f>
        <v>0</v>
      </c>
      <c r="F50" s="152">
        <f t="shared" ref="F50:AB50" si="10">+F72</f>
        <v>0</v>
      </c>
      <c r="G50" s="152">
        <f t="shared" si="10"/>
        <v>0</v>
      </c>
      <c r="H50" s="152">
        <f t="shared" si="10"/>
        <v>0</v>
      </c>
      <c r="I50" s="152">
        <f t="shared" si="10"/>
        <v>0</v>
      </c>
      <c r="J50" s="152">
        <f t="shared" si="10"/>
        <v>0</v>
      </c>
      <c r="K50" s="152">
        <f t="shared" si="10"/>
        <v>0</v>
      </c>
      <c r="L50" s="152">
        <f t="shared" si="10"/>
        <v>0</v>
      </c>
      <c r="M50" s="152">
        <f t="shared" si="10"/>
        <v>0</v>
      </c>
      <c r="N50" s="152">
        <f t="shared" si="10"/>
        <v>0</v>
      </c>
      <c r="O50" s="152">
        <f t="shared" si="10"/>
        <v>0</v>
      </c>
      <c r="P50" s="152">
        <f t="shared" si="10"/>
        <v>0</v>
      </c>
      <c r="Q50" s="152">
        <f t="shared" si="10"/>
        <v>0</v>
      </c>
      <c r="R50" s="152">
        <f t="shared" si="10"/>
        <v>0</v>
      </c>
      <c r="S50" s="152">
        <f t="shared" si="10"/>
        <v>0</v>
      </c>
      <c r="T50" s="152">
        <f t="shared" si="10"/>
        <v>0</v>
      </c>
      <c r="U50" s="152">
        <f t="shared" si="10"/>
        <v>0</v>
      </c>
      <c r="V50" s="152">
        <f t="shared" si="10"/>
        <v>0</v>
      </c>
      <c r="W50" s="152">
        <f t="shared" si="10"/>
        <v>0</v>
      </c>
      <c r="X50" s="152">
        <f t="shared" si="10"/>
        <v>0</v>
      </c>
      <c r="Y50" s="152">
        <f t="shared" si="10"/>
        <v>0</v>
      </c>
      <c r="Z50" s="152">
        <f t="shared" si="10"/>
        <v>0</v>
      </c>
      <c r="AA50" s="152">
        <f t="shared" si="10"/>
        <v>0</v>
      </c>
      <c r="AB50" s="152">
        <f t="shared" si="10"/>
        <v>0</v>
      </c>
    </row>
    <row r="51" spans="2:28">
      <c r="B51" s="30" t="s">
        <v>778</v>
      </c>
      <c r="C51" s="23" t="s">
        <v>779</v>
      </c>
      <c r="D51" s="19" t="s">
        <v>27</v>
      </c>
      <c r="E51" s="152">
        <f>+E64+E73</f>
        <v>0</v>
      </c>
      <c r="F51" s="152">
        <f t="shared" ref="F51:AB55" si="11">+F64+F73</f>
        <v>0</v>
      </c>
      <c r="G51" s="152">
        <f t="shared" si="11"/>
        <v>0</v>
      </c>
      <c r="H51" s="152">
        <f t="shared" si="11"/>
        <v>0</v>
      </c>
      <c r="I51" s="152">
        <f t="shared" si="11"/>
        <v>0</v>
      </c>
      <c r="J51" s="152">
        <f t="shared" si="11"/>
        <v>0</v>
      </c>
      <c r="K51" s="152">
        <f t="shared" si="11"/>
        <v>0</v>
      </c>
      <c r="L51" s="152">
        <f t="shared" si="11"/>
        <v>0</v>
      </c>
      <c r="M51" s="152">
        <f t="shared" si="11"/>
        <v>0</v>
      </c>
      <c r="N51" s="152">
        <f t="shared" si="11"/>
        <v>0</v>
      </c>
      <c r="O51" s="152">
        <f t="shared" si="11"/>
        <v>0</v>
      </c>
      <c r="P51" s="152">
        <f t="shared" si="11"/>
        <v>0</v>
      </c>
      <c r="Q51" s="152">
        <f t="shared" si="11"/>
        <v>0</v>
      </c>
      <c r="R51" s="152">
        <f t="shared" si="11"/>
        <v>0</v>
      </c>
      <c r="S51" s="152">
        <f t="shared" si="11"/>
        <v>0</v>
      </c>
      <c r="T51" s="152">
        <f t="shared" si="11"/>
        <v>0</v>
      </c>
      <c r="U51" s="152">
        <f t="shared" si="11"/>
        <v>0</v>
      </c>
      <c r="V51" s="152">
        <f t="shared" si="11"/>
        <v>0</v>
      </c>
      <c r="W51" s="152">
        <f t="shared" si="11"/>
        <v>0</v>
      </c>
      <c r="X51" s="152">
        <f t="shared" si="11"/>
        <v>0</v>
      </c>
      <c r="Y51" s="152">
        <f t="shared" si="11"/>
        <v>0</v>
      </c>
      <c r="Z51" s="152">
        <f t="shared" si="11"/>
        <v>0</v>
      </c>
      <c r="AA51" s="152">
        <f t="shared" si="11"/>
        <v>0</v>
      </c>
      <c r="AB51" s="152">
        <f t="shared" si="11"/>
        <v>0</v>
      </c>
    </row>
    <row r="52" spans="2:28">
      <c r="B52" s="30" t="s">
        <v>780</v>
      </c>
      <c r="C52" s="23" t="s">
        <v>781</v>
      </c>
      <c r="D52" s="19" t="s">
        <v>27</v>
      </c>
      <c r="E52" s="152">
        <f>+E65+E74</f>
        <v>0</v>
      </c>
      <c r="F52" s="152">
        <f t="shared" ref="F52:T52" si="12">+F65+F74</f>
        <v>0</v>
      </c>
      <c r="G52" s="152">
        <f t="shared" si="12"/>
        <v>0</v>
      </c>
      <c r="H52" s="152">
        <f t="shared" si="12"/>
        <v>0</v>
      </c>
      <c r="I52" s="152">
        <f t="shared" si="12"/>
        <v>0</v>
      </c>
      <c r="J52" s="152">
        <f t="shared" si="12"/>
        <v>0</v>
      </c>
      <c r="K52" s="152">
        <f t="shared" si="12"/>
        <v>0</v>
      </c>
      <c r="L52" s="152">
        <f t="shared" si="12"/>
        <v>0</v>
      </c>
      <c r="M52" s="152">
        <f t="shared" si="12"/>
        <v>0</v>
      </c>
      <c r="N52" s="152">
        <f t="shared" si="12"/>
        <v>0</v>
      </c>
      <c r="O52" s="152">
        <f t="shared" si="12"/>
        <v>0</v>
      </c>
      <c r="P52" s="152">
        <f t="shared" si="12"/>
        <v>0</v>
      </c>
      <c r="Q52" s="152">
        <f t="shared" si="12"/>
        <v>0</v>
      </c>
      <c r="R52" s="152">
        <f t="shared" si="12"/>
        <v>0</v>
      </c>
      <c r="S52" s="152">
        <f t="shared" si="12"/>
        <v>0</v>
      </c>
      <c r="T52" s="152">
        <f t="shared" si="12"/>
        <v>0</v>
      </c>
      <c r="U52" s="152">
        <f t="shared" si="11"/>
        <v>0</v>
      </c>
      <c r="V52" s="152">
        <f t="shared" si="11"/>
        <v>0</v>
      </c>
      <c r="W52" s="152">
        <f t="shared" si="11"/>
        <v>0</v>
      </c>
      <c r="X52" s="152">
        <f t="shared" si="11"/>
        <v>0</v>
      </c>
      <c r="Y52" s="152">
        <f t="shared" si="11"/>
        <v>0</v>
      </c>
      <c r="Z52" s="152">
        <f t="shared" si="11"/>
        <v>0</v>
      </c>
      <c r="AA52" s="152">
        <f t="shared" si="11"/>
        <v>0</v>
      </c>
      <c r="AB52" s="152">
        <f t="shared" si="11"/>
        <v>0</v>
      </c>
    </row>
    <row r="53" spans="2:28">
      <c r="B53" s="30" t="s">
        <v>782</v>
      </c>
      <c r="C53" s="23" t="s">
        <v>783</v>
      </c>
      <c r="D53" s="19" t="s">
        <v>27</v>
      </c>
      <c r="E53" s="152">
        <f>+E66+E75</f>
        <v>0</v>
      </c>
      <c r="F53" s="152">
        <f t="shared" si="11"/>
        <v>0</v>
      </c>
      <c r="G53" s="152">
        <f t="shared" si="11"/>
        <v>0</v>
      </c>
      <c r="H53" s="152">
        <f t="shared" si="11"/>
        <v>0</v>
      </c>
      <c r="I53" s="152">
        <f t="shared" si="11"/>
        <v>0</v>
      </c>
      <c r="J53" s="152">
        <f t="shared" si="11"/>
        <v>0</v>
      </c>
      <c r="K53" s="152">
        <f t="shared" si="11"/>
        <v>0</v>
      </c>
      <c r="L53" s="152">
        <f t="shared" si="11"/>
        <v>0</v>
      </c>
      <c r="M53" s="152">
        <f t="shared" si="11"/>
        <v>0</v>
      </c>
      <c r="N53" s="152">
        <f t="shared" si="11"/>
        <v>0</v>
      </c>
      <c r="O53" s="152">
        <f t="shared" si="11"/>
        <v>0</v>
      </c>
      <c r="P53" s="152">
        <f t="shared" si="11"/>
        <v>0</v>
      </c>
      <c r="Q53" s="152">
        <f t="shared" si="11"/>
        <v>0</v>
      </c>
      <c r="R53" s="152">
        <f t="shared" si="11"/>
        <v>0</v>
      </c>
      <c r="S53" s="152">
        <f t="shared" si="11"/>
        <v>0</v>
      </c>
      <c r="T53" s="152">
        <f t="shared" si="11"/>
        <v>0</v>
      </c>
      <c r="U53" s="152">
        <f t="shared" si="11"/>
        <v>0</v>
      </c>
      <c r="V53" s="152">
        <f t="shared" si="11"/>
        <v>0</v>
      </c>
      <c r="W53" s="152">
        <f t="shared" si="11"/>
        <v>0</v>
      </c>
      <c r="X53" s="152">
        <f t="shared" si="11"/>
        <v>0</v>
      </c>
      <c r="Y53" s="152">
        <f t="shared" si="11"/>
        <v>0</v>
      </c>
      <c r="Z53" s="152">
        <f t="shared" si="11"/>
        <v>0</v>
      </c>
      <c r="AA53" s="152">
        <f t="shared" si="11"/>
        <v>0</v>
      </c>
      <c r="AB53" s="152">
        <f t="shared" si="11"/>
        <v>0</v>
      </c>
    </row>
    <row r="54" spans="2:28">
      <c r="B54" s="30" t="s">
        <v>784</v>
      </c>
      <c r="C54" s="23" t="s">
        <v>785</v>
      </c>
      <c r="D54" s="19" t="s">
        <v>27</v>
      </c>
      <c r="E54" s="152">
        <f>+E67+E76</f>
        <v>0</v>
      </c>
      <c r="F54" s="152">
        <f t="shared" si="11"/>
        <v>0</v>
      </c>
      <c r="G54" s="152">
        <f t="shared" si="11"/>
        <v>0</v>
      </c>
      <c r="H54" s="152">
        <f t="shared" si="11"/>
        <v>0</v>
      </c>
      <c r="I54" s="152">
        <f t="shared" si="11"/>
        <v>0</v>
      </c>
      <c r="J54" s="152">
        <f t="shared" si="11"/>
        <v>0</v>
      </c>
      <c r="K54" s="152">
        <f t="shared" si="11"/>
        <v>0</v>
      </c>
      <c r="L54" s="152">
        <f t="shared" si="11"/>
        <v>0</v>
      </c>
      <c r="M54" s="152">
        <f t="shared" si="11"/>
        <v>0</v>
      </c>
      <c r="N54" s="152">
        <f t="shared" si="11"/>
        <v>0</v>
      </c>
      <c r="O54" s="152">
        <f t="shared" si="11"/>
        <v>0</v>
      </c>
      <c r="P54" s="152">
        <f t="shared" si="11"/>
        <v>0</v>
      </c>
      <c r="Q54" s="152">
        <f t="shared" si="11"/>
        <v>0</v>
      </c>
      <c r="R54" s="152">
        <f t="shared" si="11"/>
        <v>0</v>
      </c>
      <c r="S54" s="152">
        <f t="shared" si="11"/>
        <v>0</v>
      </c>
      <c r="T54" s="152">
        <f t="shared" si="11"/>
        <v>0</v>
      </c>
      <c r="U54" s="152">
        <f t="shared" si="11"/>
        <v>0</v>
      </c>
      <c r="V54" s="152">
        <f t="shared" si="11"/>
        <v>0</v>
      </c>
      <c r="W54" s="152">
        <f t="shared" si="11"/>
        <v>0</v>
      </c>
      <c r="X54" s="152">
        <f t="shared" si="11"/>
        <v>0</v>
      </c>
      <c r="Y54" s="152">
        <f t="shared" si="11"/>
        <v>0</v>
      </c>
      <c r="Z54" s="152">
        <f t="shared" si="11"/>
        <v>0</v>
      </c>
      <c r="AA54" s="152">
        <f t="shared" si="11"/>
        <v>0</v>
      </c>
      <c r="AB54" s="152">
        <f t="shared" si="11"/>
        <v>0</v>
      </c>
    </row>
    <row r="55" spans="2:28">
      <c r="B55" s="30" t="s">
        <v>786</v>
      </c>
      <c r="C55" s="23" t="s">
        <v>787</v>
      </c>
      <c r="D55" s="19" t="s">
        <v>27</v>
      </c>
      <c r="E55" s="152">
        <f>+E68+E77</f>
        <v>0</v>
      </c>
      <c r="F55" s="152">
        <f t="shared" si="11"/>
        <v>0</v>
      </c>
      <c r="G55" s="152">
        <f t="shared" si="11"/>
        <v>0</v>
      </c>
      <c r="H55" s="152">
        <f t="shared" si="11"/>
        <v>0</v>
      </c>
      <c r="I55" s="152">
        <f t="shared" si="11"/>
        <v>0</v>
      </c>
      <c r="J55" s="152">
        <f t="shared" si="11"/>
        <v>0</v>
      </c>
      <c r="K55" s="152">
        <f t="shared" si="11"/>
        <v>0</v>
      </c>
      <c r="L55" s="152">
        <f t="shared" si="11"/>
        <v>0</v>
      </c>
      <c r="M55" s="152">
        <f t="shared" si="11"/>
        <v>0</v>
      </c>
      <c r="N55" s="152">
        <f t="shared" si="11"/>
        <v>0</v>
      </c>
      <c r="O55" s="152">
        <f t="shared" si="11"/>
        <v>0</v>
      </c>
      <c r="P55" s="152">
        <f t="shared" si="11"/>
        <v>0</v>
      </c>
      <c r="Q55" s="152">
        <f t="shared" si="11"/>
        <v>0</v>
      </c>
      <c r="R55" s="152">
        <f t="shared" si="11"/>
        <v>0</v>
      </c>
      <c r="S55" s="152">
        <f t="shared" si="11"/>
        <v>0</v>
      </c>
      <c r="T55" s="152">
        <f t="shared" si="11"/>
        <v>0</v>
      </c>
      <c r="U55" s="152">
        <f t="shared" si="11"/>
        <v>0</v>
      </c>
      <c r="V55" s="152">
        <f t="shared" si="11"/>
        <v>0</v>
      </c>
      <c r="W55" s="152">
        <f t="shared" si="11"/>
        <v>0</v>
      </c>
      <c r="X55" s="152">
        <f t="shared" si="11"/>
        <v>0</v>
      </c>
      <c r="Y55" s="152">
        <f t="shared" si="11"/>
        <v>0</v>
      </c>
      <c r="Z55" s="152">
        <f t="shared" si="11"/>
        <v>0</v>
      </c>
      <c r="AA55" s="152">
        <f t="shared" si="11"/>
        <v>0</v>
      </c>
      <c r="AB55" s="152">
        <f t="shared" si="11"/>
        <v>0</v>
      </c>
    </row>
    <row r="56" spans="2:28">
      <c r="B56" s="30" t="s">
        <v>788</v>
      </c>
      <c r="C56" s="69" t="s">
        <v>553</v>
      </c>
      <c r="D56" s="19" t="s">
        <v>27</v>
      </c>
      <c r="E56" s="152"/>
      <c r="F56" s="152"/>
      <c r="G56" s="152"/>
      <c r="H56" s="152"/>
      <c r="I56" s="152"/>
      <c r="J56" s="152"/>
      <c r="K56" s="152"/>
      <c r="L56" s="152"/>
      <c r="M56" s="152"/>
      <c r="N56" s="152"/>
      <c r="O56" s="152"/>
      <c r="P56" s="152"/>
      <c r="Q56" s="152"/>
      <c r="R56" s="152"/>
      <c r="S56" s="152"/>
      <c r="T56" s="152"/>
      <c r="U56" s="152"/>
      <c r="V56" s="152"/>
      <c r="W56" s="152"/>
      <c r="X56" s="152"/>
      <c r="Y56" s="152"/>
      <c r="Z56" s="152"/>
      <c r="AA56" s="152"/>
      <c r="AB56" s="152"/>
    </row>
    <row r="57" spans="2:28">
      <c r="B57" s="30" t="s">
        <v>789</v>
      </c>
      <c r="C57" s="69" t="s">
        <v>555</v>
      </c>
      <c r="D57" s="19" t="s">
        <v>27</v>
      </c>
      <c r="E57" s="152"/>
      <c r="F57" s="152"/>
      <c r="G57" s="152"/>
      <c r="H57" s="152"/>
      <c r="I57" s="152"/>
      <c r="J57" s="152"/>
      <c r="K57" s="152"/>
      <c r="L57" s="152"/>
      <c r="M57" s="152"/>
      <c r="N57" s="152"/>
      <c r="O57" s="152"/>
      <c r="P57" s="152"/>
      <c r="Q57" s="152"/>
      <c r="R57" s="152"/>
      <c r="S57" s="152"/>
      <c r="T57" s="152"/>
      <c r="U57" s="152"/>
      <c r="V57" s="152"/>
      <c r="W57" s="152"/>
      <c r="X57" s="152"/>
      <c r="Y57" s="152"/>
      <c r="Z57" s="152"/>
      <c r="AA57" s="152"/>
      <c r="AB57" s="152"/>
    </row>
    <row r="58" spans="2:28">
      <c r="B58" s="30" t="s">
        <v>790</v>
      </c>
      <c r="C58" s="69" t="s">
        <v>557</v>
      </c>
      <c r="D58" s="19" t="s">
        <v>27</v>
      </c>
      <c r="E58" s="152"/>
      <c r="F58" s="152"/>
      <c r="G58" s="152"/>
      <c r="H58" s="152"/>
      <c r="I58" s="152"/>
      <c r="J58" s="152"/>
      <c r="K58" s="152"/>
      <c r="L58" s="152"/>
      <c r="M58" s="152"/>
      <c r="N58" s="152"/>
      <c r="O58" s="152"/>
      <c r="P58" s="152"/>
      <c r="Q58" s="152"/>
      <c r="R58" s="152"/>
      <c r="S58" s="152"/>
      <c r="T58" s="152"/>
      <c r="U58" s="152"/>
      <c r="V58" s="152"/>
      <c r="W58" s="152"/>
      <c r="X58" s="152"/>
      <c r="Y58" s="152"/>
      <c r="Z58" s="152"/>
      <c r="AA58" s="152"/>
      <c r="AB58" s="152"/>
    </row>
    <row r="59" spans="2:28">
      <c r="B59" s="30" t="s">
        <v>791</v>
      </c>
      <c r="C59" s="69" t="s">
        <v>559</v>
      </c>
      <c r="D59" s="19" t="s">
        <v>27</v>
      </c>
      <c r="E59" s="152"/>
      <c r="F59" s="152"/>
      <c r="G59" s="152"/>
      <c r="H59" s="152"/>
      <c r="I59" s="152"/>
      <c r="J59" s="152"/>
      <c r="K59" s="152"/>
      <c r="L59" s="152"/>
      <c r="M59" s="152"/>
      <c r="N59" s="152"/>
      <c r="O59" s="152"/>
      <c r="P59" s="152"/>
      <c r="Q59" s="152"/>
      <c r="R59" s="152"/>
      <c r="S59" s="152"/>
      <c r="T59" s="152"/>
      <c r="U59" s="152"/>
      <c r="V59" s="152"/>
      <c r="W59" s="152"/>
      <c r="X59" s="152"/>
      <c r="Y59" s="152"/>
      <c r="Z59" s="152"/>
      <c r="AA59" s="152"/>
      <c r="AB59" s="152"/>
    </row>
    <row r="60" spans="2:28">
      <c r="B60" s="30" t="s">
        <v>792</v>
      </c>
      <c r="C60" s="69" t="s">
        <v>793</v>
      </c>
      <c r="D60" s="19" t="s">
        <v>27</v>
      </c>
      <c r="E60" s="152"/>
      <c r="F60" s="152"/>
      <c r="G60" s="152"/>
      <c r="H60" s="152"/>
      <c r="I60" s="152"/>
      <c r="J60" s="152"/>
      <c r="K60" s="152"/>
      <c r="L60" s="152"/>
      <c r="M60" s="152"/>
      <c r="N60" s="152"/>
      <c r="O60" s="152"/>
      <c r="P60" s="152"/>
      <c r="Q60" s="152"/>
      <c r="R60" s="152"/>
      <c r="S60" s="152"/>
      <c r="T60" s="152"/>
      <c r="U60" s="152"/>
      <c r="V60" s="152"/>
      <c r="W60" s="152"/>
      <c r="X60" s="152"/>
      <c r="Y60" s="152"/>
      <c r="Z60" s="152"/>
      <c r="AA60" s="152"/>
      <c r="AB60" s="152"/>
    </row>
    <row r="61" spans="2:28">
      <c r="B61" s="30" t="s">
        <v>794</v>
      </c>
      <c r="C61" s="23" t="s">
        <v>795</v>
      </c>
      <c r="D61" s="19" t="s">
        <v>27</v>
      </c>
      <c r="E61" s="152">
        <f>+E69+E78</f>
        <v>0</v>
      </c>
      <c r="F61" s="152">
        <f t="shared" ref="F61:AB61" si="13">+F69+F78</f>
        <v>0</v>
      </c>
      <c r="G61" s="152">
        <f t="shared" si="13"/>
        <v>0</v>
      </c>
      <c r="H61" s="152">
        <f t="shared" si="13"/>
        <v>0</v>
      </c>
      <c r="I61" s="152">
        <f t="shared" si="13"/>
        <v>0</v>
      </c>
      <c r="J61" s="152">
        <f t="shared" si="13"/>
        <v>0</v>
      </c>
      <c r="K61" s="152">
        <f t="shared" si="13"/>
        <v>0</v>
      </c>
      <c r="L61" s="152">
        <f t="shared" si="13"/>
        <v>0</v>
      </c>
      <c r="M61" s="152">
        <f t="shared" si="13"/>
        <v>0</v>
      </c>
      <c r="N61" s="152">
        <f t="shared" si="13"/>
        <v>0</v>
      </c>
      <c r="O61" s="152">
        <f t="shared" si="13"/>
        <v>0</v>
      </c>
      <c r="P61" s="152">
        <f t="shared" si="13"/>
        <v>0</v>
      </c>
      <c r="Q61" s="152">
        <f t="shared" si="13"/>
        <v>0</v>
      </c>
      <c r="R61" s="152">
        <f t="shared" si="13"/>
        <v>0</v>
      </c>
      <c r="S61" s="152">
        <f t="shared" si="13"/>
        <v>0</v>
      </c>
      <c r="T61" s="152">
        <f t="shared" si="13"/>
        <v>0</v>
      </c>
      <c r="U61" s="152">
        <f t="shared" si="13"/>
        <v>0</v>
      </c>
      <c r="V61" s="152">
        <f t="shared" si="13"/>
        <v>0</v>
      </c>
      <c r="W61" s="152">
        <f t="shared" si="13"/>
        <v>0</v>
      </c>
      <c r="X61" s="152">
        <f t="shared" si="13"/>
        <v>0</v>
      </c>
      <c r="Y61" s="152">
        <f t="shared" si="13"/>
        <v>0</v>
      </c>
      <c r="Z61" s="152">
        <f t="shared" si="13"/>
        <v>0</v>
      </c>
      <c r="AA61" s="152">
        <f t="shared" si="13"/>
        <v>0</v>
      </c>
      <c r="AB61" s="152">
        <f t="shared" si="13"/>
        <v>0</v>
      </c>
    </row>
    <row r="62" spans="2:28">
      <c r="B62" s="30" t="s">
        <v>796</v>
      </c>
      <c r="C62" s="23" t="s">
        <v>797</v>
      </c>
      <c r="D62" s="19" t="s">
        <v>27</v>
      </c>
      <c r="E62" s="152">
        <f>+E70+E79</f>
        <v>0</v>
      </c>
      <c r="F62" s="152">
        <f t="shared" ref="F62:AB62" si="14">+F70+F79</f>
        <v>0</v>
      </c>
      <c r="G62" s="152">
        <f t="shared" si="14"/>
        <v>0</v>
      </c>
      <c r="H62" s="152">
        <f t="shared" si="14"/>
        <v>0</v>
      </c>
      <c r="I62" s="152">
        <f t="shared" si="14"/>
        <v>0</v>
      </c>
      <c r="J62" s="152">
        <f t="shared" si="14"/>
        <v>0</v>
      </c>
      <c r="K62" s="152">
        <f t="shared" si="14"/>
        <v>0</v>
      </c>
      <c r="L62" s="152">
        <f t="shared" si="14"/>
        <v>0</v>
      </c>
      <c r="M62" s="152">
        <f t="shared" si="14"/>
        <v>0</v>
      </c>
      <c r="N62" s="152">
        <f t="shared" si="14"/>
        <v>0</v>
      </c>
      <c r="O62" s="152">
        <f t="shared" si="14"/>
        <v>0</v>
      </c>
      <c r="P62" s="152">
        <f t="shared" si="14"/>
        <v>0</v>
      </c>
      <c r="Q62" s="152">
        <f t="shared" si="14"/>
        <v>0</v>
      </c>
      <c r="R62" s="152">
        <f t="shared" si="14"/>
        <v>0</v>
      </c>
      <c r="S62" s="152">
        <f t="shared" si="14"/>
        <v>0</v>
      </c>
      <c r="T62" s="152">
        <f t="shared" si="14"/>
        <v>0</v>
      </c>
      <c r="U62" s="152">
        <f t="shared" si="14"/>
        <v>0</v>
      </c>
      <c r="V62" s="152">
        <f t="shared" si="14"/>
        <v>0</v>
      </c>
      <c r="W62" s="152">
        <f t="shared" si="14"/>
        <v>0</v>
      </c>
      <c r="X62" s="152">
        <f t="shared" si="14"/>
        <v>0</v>
      </c>
      <c r="Y62" s="152">
        <f t="shared" si="14"/>
        <v>0</v>
      </c>
      <c r="Z62" s="152">
        <f t="shared" si="14"/>
        <v>0</v>
      </c>
      <c r="AA62" s="152">
        <f t="shared" si="14"/>
        <v>0</v>
      </c>
      <c r="AB62" s="152">
        <f t="shared" si="14"/>
        <v>0</v>
      </c>
    </row>
    <row r="63" spans="2:28">
      <c r="B63" s="28" t="s">
        <v>798</v>
      </c>
      <c r="C63" s="68" t="s">
        <v>566</v>
      </c>
      <c r="D63" s="19" t="s">
        <v>27</v>
      </c>
      <c r="E63" s="184">
        <f>SUM(E64:E70)</f>
        <v>0</v>
      </c>
      <c r="F63" s="184">
        <f t="shared" ref="F63:AB63" si="15">SUM(F64:F70)</f>
        <v>0</v>
      </c>
      <c r="G63" s="184">
        <f t="shared" si="15"/>
        <v>0</v>
      </c>
      <c r="H63" s="184">
        <f t="shared" si="15"/>
        <v>0</v>
      </c>
      <c r="I63" s="184">
        <f t="shared" si="15"/>
        <v>0</v>
      </c>
      <c r="J63" s="184">
        <f t="shared" si="15"/>
        <v>0</v>
      </c>
      <c r="K63" s="184">
        <f t="shared" si="15"/>
        <v>0</v>
      </c>
      <c r="L63" s="184">
        <f t="shared" si="15"/>
        <v>0</v>
      </c>
      <c r="M63" s="184">
        <f t="shared" si="15"/>
        <v>0</v>
      </c>
      <c r="N63" s="184">
        <f t="shared" si="15"/>
        <v>0</v>
      </c>
      <c r="O63" s="184">
        <f t="shared" si="15"/>
        <v>0</v>
      </c>
      <c r="P63" s="184">
        <f t="shared" si="15"/>
        <v>0</v>
      </c>
      <c r="Q63" s="184">
        <f t="shared" si="15"/>
        <v>0</v>
      </c>
      <c r="R63" s="184">
        <f t="shared" si="15"/>
        <v>0</v>
      </c>
      <c r="S63" s="184">
        <f t="shared" si="15"/>
        <v>0</v>
      </c>
      <c r="T63" s="184">
        <f t="shared" si="15"/>
        <v>0</v>
      </c>
      <c r="U63" s="184">
        <f t="shared" si="15"/>
        <v>0</v>
      </c>
      <c r="V63" s="184">
        <f t="shared" si="15"/>
        <v>0</v>
      </c>
      <c r="W63" s="184">
        <f t="shared" si="15"/>
        <v>0</v>
      </c>
      <c r="X63" s="184">
        <f t="shared" si="15"/>
        <v>0</v>
      </c>
      <c r="Y63" s="184">
        <f t="shared" si="15"/>
        <v>0</v>
      </c>
      <c r="Z63" s="184">
        <f t="shared" si="15"/>
        <v>0</v>
      </c>
      <c r="AA63" s="184">
        <f t="shared" si="15"/>
        <v>0</v>
      </c>
      <c r="AB63" s="184">
        <f t="shared" si="15"/>
        <v>0</v>
      </c>
    </row>
    <row r="64" spans="2:28">
      <c r="B64" s="30" t="s">
        <v>799</v>
      </c>
      <c r="C64" s="69" t="s">
        <v>512</v>
      </c>
      <c r="D64" s="19" t="s">
        <v>27</v>
      </c>
      <c r="E64" s="152"/>
      <c r="F64" s="152"/>
      <c r="G64" s="152"/>
      <c r="H64" s="152"/>
      <c r="I64" s="152"/>
      <c r="J64" s="152"/>
      <c r="K64" s="152"/>
      <c r="L64" s="152"/>
      <c r="M64" s="152"/>
      <c r="N64" s="152"/>
      <c r="O64" s="152"/>
      <c r="P64" s="152"/>
      <c r="Q64" s="152"/>
      <c r="R64" s="152"/>
      <c r="S64" s="152"/>
      <c r="T64" s="152"/>
      <c r="U64" s="152"/>
      <c r="V64" s="152"/>
      <c r="W64" s="152"/>
      <c r="X64" s="152"/>
      <c r="Y64" s="152"/>
      <c r="Z64" s="152"/>
      <c r="AA64" s="152"/>
      <c r="AB64" s="152"/>
    </row>
    <row r="65" spans="2:28">
      <c r="B65" s="30" t="s">
        <v>800</v>
      </c>
      <c r="C65" s="69" t="s">
        <v>514</v>
      </c>
      <c r="D65" s="19" t="s">
        <v>27</v>
      </c>
      <c r="E65" s="152"/>
      <c r="F65" s="152"/>
      <c r="G65" s="152"/>
      <c r="H65" s="152"/>
      <c r="I65" s="152"/>
      <c r="J65" s="152"/>
      <c r="K65" s="152"/>
      <c r="L65" s="152"/>
      <c r="M65" s="152"/>
      <c r="N65" s="152"/>
      <c r="O65" s="152"/>
      <c r="P65" s="152"/>
      <c r="Q65" s="152"/>
      <c r="R65" s="152"/>
      <c r="S65" s="152"/>
      <c r="T65" s="152"/>
      <c r="U65" s="152"/>
      <c r="V65" s="152"/>
      <c r="W65" s="152"/>
      <c r="X65" s="152"/>
      <c r="Y65" s="152"/>
      <c r="Z65" s="152"/>
      <c r="AA65" s="152"/>
      <c r="AB65" s="152"/>
    </row>
    <row r="66" spans="2:28">
      <c r="B66" s="30" t="s">
        <v>801</v>
      </c>
      <c r="C66" s="69" t="s">
        <v>516</v>
      </c>
      <c r="D66" s="19" t="s">
        <v>27</v>
      </c>
      <c r="E66" s="152"/>
      <c r="F66" s="152"/>
      <c r="G66" s="152"/>
      <c r="H66" s="152"/>
      <c r="I66" s="152"/>
      <c r="J66" s="152"/>
      <c r="K66" s="152"/>
      <c r="L66" s="152"/>
      <c r="M66" s="152"/>
      <c r="N66" s="152"/>
      <c r="O66" s="152"/>
      <c r="P66" s="152"/>
      <c r="Q66" s="152"/>
      <c r="R66" s="152"/>
      <c r="S66" s="152"/>
      <c r="T66" s="152"/>
      <c r="U66" s="152"/>
      <c r="V66" s="152"/>
      <c r="W66" s="152"/>
      <c r="X66" s="152"/>
      <c r="Y66" s="152"/>
      <c r="Z66" s="152"/>
      <c r="AA66" s="152"/>
      <c r="AB66" s="152"/>
    </row>
    <row r="67" spans="2:28">
      <c r="B67" s="30" t="s">
        <v>802</v>
      </c>
      <c r="C67" s="69" t="s">
        <v>518</v>
      </c>
      <c r="D67" s="19" t="s">
        <v>27</v>
      </c>
      <c r="E67" s="152"/>
      <c r="F67" s="152"/>
      <c r="G67" s="152"/>
      <c r="H67" s="152"/>
      <c r="I67" s="152"/>
      <c r="J67" s="152"/>
      <c r="K67" s="152"/>
      <c r="L67" s="152"/>
      <c r="M67" s="152"/>
      <c r="N67" s="152"/>
      <c r="O67" s="152"/>
      <c r="P67" s="152"/>
      <c r="Q67" s="152"/>
      <c r="R67" s="152"/>
      <c r="S67" s="152"/>
      <c r="T67" s="152"/>
      <c r="U67" s="152"/>
      <c r="V67" s="152"/>
      <c r="W67" s="152"/>
      <c r="X67" s="152"/>
      <c r="Y67" s="152"/>
      <c r="Z67" s="152"/>
      <c r="AA67" s="152"/>
      <c r="AB67" s="152"/>
    </row>
    <row r="68" spans="2:28">
      <c r="B68" s="30" t="s">
        <v>803</v>
      </c>
      <c r="C68" s="69" t="s">
        <v>520</v>
      </c>
      <c r="D68" s="19" t="s">
        <v>27</v>
      </c>
      <c r="E68" s="152"/>
      <c r="F68" s="152"/>
      <c r="G68" s="152"/>
      <c r="H68" s="152"/>
      <c r="I68" s="152"/>
      <c r="J68" s="152"/>
      <c r="K68" s="152"/>
      <c r="L68" s="152"/>
      <c r="M68" s="152"/>
      <c r="N68" s="152"/>
      <c r="O68" s="152"/>
      <c r="P68" s="152"/>
      <c r="Q68" s="152"/>
      <c r="R68" s="152"/>
      <c r="S68" s="152"/>
      <c r="T68" s="152"/>
      <c r="U68" s="152"/>
      <c r="V68" s="152"/>
      <c r="W68" s="152"/>
      <c r="X68" s="152"/>
      <c r="Y68" s="152"/>
      <c r="Z68" s="152"/>
      <c r="AA68" s="152"/>
      <c r="AB68" s="152"/>
    </row>
    <row r="69" spans="2:28">
      <c r="B69" s="30" t="s">
        <v>804</v>
      </c>
      <c r="C69" s="69" t="s">
        <v>573</v>
      </c>
      <c r="D69" s="19" t="s">
        <v>27</v>
      </c>
      <c r="E69" s="152"/>
      <c r="F69" s="152"/>
      <c r="G69" s="152"/>
      <c r="H69" s="152"/>
      <c r="I69" s="152"/>
      <c r="J69" s="152"/>
      <c r="K69" s="152"/>
      <c r="L69" s="152"/>
      <c r="M69" s="152"/>
      <c r="N69" s="152"/>
      <c r="O69" s="152"/>
      <c r="P69" s="152"/>
      <c r="Q69" s="152"/>
      <c r="R69" s="152"/>
      <c r="S69" s="152"/>
      <c r="T69" s="152"/>
      <c r="U69" s="152"/>
      <c r="V69" s="152"/>
      <c r="W69" s="152"/>
      <c r="X69" s="152"/>
      <c r="Y69" s="152"/>
      <c r="Z69" s="152"/>
      <c r="AA69" s="152"/>
      <c r="AB69" s="152"/>
    </row>
    <row r="70" spans="2:28">
      <c r="B70" s="30" t="s">
        <v>805</v>
      </c>
      <c r="C70" s="69" t="s">
        <v>524</v>
      </c>
      <c r="D70" s="19" t="s">
        <v>27</v>
      </c>
      <c r="E70" s="152"/>
      <c r="F70" s="152"/>
      <c r="G70" s="152"/>
      <c r="H70" s="152"/>
      <c r="I70" s="152"/>
      <c r="J70" s="152"/>
      <c r="K70" s="152"/>
      <c r="L70" s="152"/>
      <c r="M70" s="152"/>
      <c r="N70" s="152"/>
      <c r="O70" s="152"/>
      <c r="P70" s="152"/>
      <c r="Q70" s="152"/>
      <c r="R70" s="152"/>
      <c r="S70" s="152"/>
      <c r="T70" s="152"/>
      <c r="U70" s="152"/>
      <c r="V70" s="152"/>
      <c r="W70" s="152"/>
      <c r="X70" s="152"/>
      <c r="Y70" s="152"/>
      <c r="Z70" s="152"/>
      <c r="AA70" s="152"/>
      <c r="AB70" s="152"/>
    </row>
    <row r="71" spans="2:28">
      <c r="B71" s="28" t="s">
        <v>806</v>
      </c>
      <c r="C71" s="68" t="s">
        <v>575</v>
      </c>
      <c r="D71" s="19" t="s">
        <v>27</v>
      </c>
      <c r="E71" s="152">
        <f>SUM(E72:E79)</f>
        <v>0</v>
      </c>
      <c r="F71" s="152"/>
      <c r="G71" s="152"/>
      <c r="H71" s="152"/>
      <c r="I71" s="152"/>
      <c r="J71" s="152"/>
      <c r="K71" s="152"/>
      <c r="L71" s="152"/>
      <c r="M71" s="152"/>
      <c r="N71" s="152"/>
      <c r="O71" s="152"/>
      <c r="P71" s="152"/>
      <c r="Q71" s="152"/>
      <c r="R71" s="152"/>
      <c r="S71" s="152"/>
      <c r="T71" s="152"/>
      <c r="U71" s="152"/>
      <c r="V71" s="152"/>
      <c r="W71" s="152"/>
      <c r="X71" s="152"/>
      <c r="Y71" s="152"/>
      <c r="Z71" s="152"/>
      <c r="AA71" s="152"/>
      <c r="AB71" s="152"/>
    </row>
    <row r="72" spans="2:28">
      <c r="B72" s="30" t="s">
        <v>807</v>
      </c>
      <c r="C72" s="69" t="s">
        <v>808</v>
      </c>
      <c r="D72" s="19" t="s">
        <v>27</v>
      </c>
      <c r="E72" s="152"/>
      <c r="F72" s="152"/>
      <c r="G72" s="152"/>
      <c r="H72" s="152"/>
      <c r="I72" s="152"/>
      <c r="J72" s="152"/>
      <c r="K72" s="152"/>
      <c r="L72" s="152"/>
      <c r="M72" s="152"/>
      <c r="N72" s="152"/>
      <c r="O72" s="152"/>
      <c r="P72" s="152"/>
      <c r="Q72" s="152"/>
      <c r="R72" s="152"/>
      <c r="S72" s="152"/>
      <c r="T72" s="152"/>
      <c r="U72" s="152"/>
      <c r="V72" s="152"/>
      <c r="W72" s="152"/>
      <c r="X72" s="152"/>
      <c r="Y72" s="152"/>
      <c r="Z72" s="152"/>
      <c r="AA72" s="152"/>
      <c r="AB72" s="152"/>
    </row>
    <row r="73" spans="2:28">
      <c r="B73" s="30" t="s">
        <v>809</v>
      </c>
      <c r="C73" s="69" t="s">
        <v>512</v>
      </c>
      <c r="D73" s="19" t="s">
        <v>27</v>
      </c>
      <c r="E73" s="152"/>
      <c r="F73" s="152"/>
      <c r="G73" s="152"/>
      <c r="H73" s="152"/>
      <c r="I73" s="152"/>
      <c r="J73" s="152"/>
      <c r="K73" s="152"/>
      <c r="L73" s="152"/>
      <c r="M73" s="152"/>
      <c r="N73" s="152"/>
      <c r="O73" s="152"/>
      <c r="P73" s="152"/>
      <c r="Q73" s="152"/>
      <c r="R73" s="152"/>
      <c r="S73" s="152"/>
      <c r="T73" s="152"/>
      <c r="U73" s="152"/>
      <c r="V73" s="152"/>
      <c r="W73" s="152"/>
      <c r="X73" s="152"/>
      <c r="Y73" s="152"/>
      <c r="Z73" s="152"/>
      <c r="AA73" s="152"/>
      <c r="AB73" s="152"/>
    </row>
    <row r="74" spans="2:28">
      <c r="B74" s="30" t="s">
        <v>810</v>
      </c>
      <c r="C74" s="69" t="s">
        <v>580</v>
      </c>
      <c r="D74" s="19" t="s">
        <v>27</v>
      </c>
      <c r="E74" s="152"/>
      <c r="F74" s="152"/>
      <c r="G74" s="152"/>
      <c r="H74" s="152"/>
      <c r="I74" s="152"/>
      <c r="J74" s="152"/>
      <c r="K74" s="152"/>
      <c r="L74" s="152"/>
      <c r="M74" s="152"/>
      <c r="N74" s="152"/>
      <c r="O74" s="152"/>
      <c r="P74" s="152"/>
      <c r="Q74" s="152"/>
      <c r="R74" s="152"/>
      <c r="S74" s="152"/>
      <c r="T74" s="152"/>
      <c r="U74" s="152"/>
      <c r="V74" s="152"/>
      <c r="W74" s="152"/>
      <c r="X74" s="152"/>
      <c r="Y74" s="152"/>
      <c r="Z74" s="152"/>
      <c r="AA74" s="152"/>
      <c r="AB74" s="152"/>
    </row>
    <row r="75" spans="2:28">
      <c r="B75" s="30" t="s">
        <v>811</v>
      </c>
      <c r="C75" s="69" t="s">
        <v>582</v>
      </c>
      <c r="D75" s="19" t="s">
        <v>27</v>
      </c>
      <c r="E75" s="152"/>
      <c r="F75" s="152"/>
      <c r="G75" s="152"/>
      <c r="H75" s="152"/>
      <c r="I75" s="152"/>
      <c r="J75" s="152"/>
      <c r="K75" s="152"/>
      <c r="L75" s="152"/>
      <c r="M75" s="152"/>
      <c r="N75" s="152"/>
      <c r="O75" s="152"/>
      <c r="P75" s="152"/>
      <c r="Q75" s="152"/>
      <c r="R75" s="152"/>
      <c r="S75" s="152"/>
      <c r="T75" s="152"/>
      <c r="U75" s="152"/>
      <c r="V75" s="152"/>
      <c r="W75" s="152"/>
      <c r="X75" s="152"/>
      <c r="Y75" s="152"/>
      <c r="Z75" s="152"/>
      <c r="AA75" s="152"/>
      <c r="AB75" s="152"/>
    </row>
    <row r="76" spans="2:28">
      <c r="B76" s="30" t="s">
        <v>812</v>
      </c>
      <c r="C76" s="69" t="s">
        <v>584</v>
      </c>
      <c r="D76" s="19" t="s">
        <v>27</v>
      </c>
      <c r="E76" s="152"/>
      <c r="F76" s="152"/>
      <c r="G76" s="152"/>
      <c r="H76" s="152"/>
      <c r="I76" s="152"/>
      <c r="J76" s="152"/>
      <c r="K76" s="152"/>
      <c r="L76" s="152"/>
      <c r="M76" s="152"/>
      <c r="N76" s="152"/>
      <c r="O76" s="152"/>
      <c r="P76" s="152"/>
      <c r="Q76" s="152"/>
      <c r="R76" s="152"/>
      <c r="S76" s="152"/>
      <c r="T76" s="152"/>
      <c r="U76" s="152"/>
      <c r="V76" s="152"/>
      <c r="W76" s="152"/>
      <c r="X76" s="152"/>
      <c r="Y76" s="152"/>
      <c r="Z76" s="152"/>
      <c r="AA76" s="152"/>
      <c r="AB76" s="152"/>
    </row>
    <row r="77" spans="2:28">
      <c r="B77" s="30" t="s">
        <v>813</v>
      </c>
      <c r="C77" s="69" t="s">
        <v>534</v>
      </c>
      <c r="D77" s="19" t="s">
        <v>27</v>
      </c>
      <c r="E77" s="152"/>
      <c r="F77" s="152"/>
      <c r="G77" s="152"/>
      <c r="H77" s="152"/>
      <c r="I77" s="152"/>
      <c r="J77" s="152"/>
      <c r="K77" s="152"/>
      <c r="L77" s="152"/>
      <c r="M77" s="152"/>
      <c r="N77" s="152"/>
      <c r="O77" s="152"/>
      <c r="P77" s="152"/>
      <c r="Q77" s="152"/>
      <c r="R77" s="152"/>
      <c r="S77" s="152"/>
      <c r="T77" s="152"/>
      <c r="U77" s="152"/>
      <c r="V77" s="152"/>
      <c r="W77" s="152"/>
      <c r="X77" s="152"/>
      <c r="Y77" s="152"/>
      <c r="Z77" s="152"/>
      <c r="AA77" s="152"/>
      <c r="AB77" s="152"/>
    </row>
    <row r="78" spans="2:28">
      <c r="B78" s="30" t="s">
        <v>814</v>
      </c>
      <c r="C78" s="69" t="s">
        <v>815</v>
      </c>
      <c r="D78" s="19" t="s">
        <v>27</v>
      </c>
      <c r="E78" s="152"/>
      <c r="F78" s="152"/>
      <c r="G78" s="152"/>
      <c r="H78" s="152"/>
      <c r="I78" s="152"/>
      <c r="J78" s="152"/>
      <c r="K78" s="152"/>
      <c r="L78" s="152"/>
      <c r="M78" s="152"/>
      <c r="N78" s="152"/>
      <c r="O78" s="152"/>
      <c r="P78" s="152"/>
      <c r="Q78" s="152"/>
      <c r="R78" s="152"/>
      <c r="S78" s="152"/>
      <c r="T78" s="152"/>
      <c r="U78" s="152"/>
      <c r="V78" s="152"/>
      <c r="W78" s="152"/>
      <c r="X78" s="152"/>
      <c r="Y78" s="152"/>
      <c r="Z78" s="152"/>
      <c r="AA78" s="152"/>
      <c r="AB78" s="152"/>
    </row>
    <row r="79" spans="2:28">
      <c r="B79" s="20" t="s">
        <v>816</v>
      </c>
      <c r="C79" s="74" t="s">
        <v>589</v>
      </c>
      <c r="D79" s="21" t="s">
        <v>27</v>
      </c>
      <c r="E79" s="152"/>
      <c r="F79" s="152"/>
      <c r="G79" s="152"/>
      <c r="H79" s="152"/>
      <c r="I79" s="152"/>
      <c r="J79" s="152"/>
      <c r="K79" s="152"/>
      <c r="L79" s="152"/>
      <c r="M79" s="152"/>
      <c r="N79" s="152"/>
      <c r="O79" s="152"/>
      <c r="P79" s="152"/>
      <c r="Q79" s="152"/>
      <c r="R79" s="152"/>
      <c r="S79" s="152"/>
      <c r="T79" s="152"/>
      <c r="U79" s="152"/>
      <c r="V79" s="152"/>
      <c r="W79" s="152"/>
      <c r="X79" s="152"/>
      <c r="Y79" s="152"/>
      <c r="Z79" s="152"/>
      <c r="AA79" s="152"/>
      <c r="AB79" s="152"/>
    </row>
    <row r="80" spans="2:28">
      <c r="B80" s="30" t="s">
        <v>25</v>
      </c>
      <c r="C80" s="29" t="s">
        <v>89</v>
      </c>
      <c r="D80" s="19" t="s">
        <v>27</v>
      </c>
      <c r="E80" s="152"/>
      <c r="F80" s="152"/>
      <c r="G80" s="152"/>
      <c r="H80" s="152"/>
      <c r="I80" s="152"/>
      <c r="J80" s="152"/>
      <c r="K80" s="152"/>
      <c r="L80" s="152"/>
      <c r="M80" s="152"/>
      <c r="N80" s="152"/>
      <c r="O80" s="152"/>
      <c r="P80" s="152"/>
      <c r="Q80" s="152"/>
      <c r="R80" s="152"/>
      <c r="S80" s="152"/>
      <c r="T80" s="152"/>
      <c r="U80" s="152"/>
      <c r="V80" s="152"/>
      <c r="W80" s="152"/>
      <c r="X80" s="152"/>
      <c r="Y80" s="152"/>
      <c r="Z80" s="152"/>
      <c r="AA80" s="152"/>
      <c r="AB80" s="152"/>
    </row>
    <row r="81" spans="2:28">
      <c r="B81" s="96" t="s">
        <v>817</v>
      </c>
      <c r="C81" s="97" t="s">
        <v>818</v>
      </c>
      <c r="D81" s="27" t="s">
        <v>27</v>
      </c>
      <c r="E81" s="152"/>
      <c r="F81" s="152"/>
      <c r="G81" s="152"/>
      <c r="H81" s="152"/>
      <c r="I81" s="152"/>
      <c r="J81" s="152"/>
      <c r="K81" s="152"/>
      <c r="L81" s="152"/>
      <c r="M81" s="152"/>
      <c r="N81" s="152"/>
      <c r="O81" s="152"/>
      <c r="P81" s="152"/>
      <c r="Q81" s="152"/>
      <c r="R81" s="152"/>
      <c r="S81" s="152"/>
      <c r="T81" s="152"/>
      <c r="U81" s="152"/>
      <c r="V81" s="152"/>
      <c r="W81" s="152"/>
      <c r="X81" s="152"/>
      <c r="Y81" s="152"/>
      <c r="Z81" s="152"/>
      <c r="AA81" s="152"/>
      <c r="AB81" s="152"/>
    </row>
    <row r="82" spans="2:28">
      <c r="B82" s="30" t="s">
        <v>25</v>
      </c>
      <c r="C82" s="98" t="s">
        <v>819</v>
      </c>
      <c r="D82" s="19"/>
      <c r="E82" s="152"/>
      <c r="F82" s="152"/>
      <c r="G82" s="152"/>
      <c r="H82" s="152"/>
      <c r="I82" s="152"/>
      <c r="J82" s="152"/>
      <c r="K82" s="152"/>
      <c r="L82" s="152"/>
      <c r="M82" s="152"/>
      <c r="N82" s="152"/>
      <c r="O82" s="152"/>
      <c r="P82" s="152"/>
      <c r="Q82" s="152"/>
      <c r="R82" s="152"/>
      <c r="S82" s="152"/>
      <c r="T82" s="152"/>
      <c r="U82" s="152"/>
      <c r="V82" s="152"/>
      <c r="W82" s="152"/>
      <c r="X82" s="152"/>
      <c r="Y82" s="152"/>
      <c r="Z82" s="152"/>
      <c r="AA82" s="152"/>
      <c r="AB82" s="152"/>
    </row>
    <row r="83" spans="2:28">
      <c r="B83" s="30" t="s">
        <v>820</v>
      </c>
      <c r="C83" s="23" t="s">
        <v>821</v>
      </c>
      <c r="D83" s="19" t="s">
        <v>27</v>
      </c>
      <c r="E83" s="152"/>
      <c r="F83" s="152"/>
      <c r="G83" s="152"/>
      <c r="H83" s="152"/>
      <c r="I83" s="152"/>
      <c r="J83" s="152"/>
      <c r="K83" s="152"/>
      <c r="L83" s="152"/>
      <c r="M83" s="152"/>
      <c r="N83" s="152"/>
      <c r="O83" s="152"/>
      <c r="P83" s="152"/>
      <c r="Q83" s="152"/>
      <c r="R83" s="152"/>
      <c r="S83" s="152"/>
      <c r="T83" s="152"/>
      <c r="U83" s="152"/>
      <c r="V83" s="152"/>
      <c r="W83" s="152"/>
      <c r="X83" s="152"/>
      <c r="Y83" s="152"/>
      <c r="Z83" s="152"/>
      <c r="AA83" s="152"/>
      <c r="AB83" s="152"/>
    </row>
    <row r="84" spans="2:28">
      <c r="B84" s="30" t="s">
        <v>822</v>
      </c>
      <c r="C84" s="69" t="s">
        <v>823</v>
      </c>
      <c r="D84" s="19" t="s">
        <v>27</v>
      </c>
      <c r="E84" s="152"/>
      <c r="F84" s="152"/>
      <c r="G84" s="152"/>
      <c r="H84" s="152"/>
      <c r="I84" s="152"/>
      <c r="J84" s="152"/>
      <c r="K84" s="152"/>
      <c r="L84" s="152"/>
      <c r="M84" s="152"/>
      <c r="N84" s="152"/>
      <c r="O84" s="152"/>
      <c r="P84" s="152"/>
      <c r="Q84" s="152"/>
      <c r="R84" s="152"/>
      <c r="S84" s="152"/>
      <c r="T84" s="152"/>
      <c r="U84" s="152"/>
      <c r="V84" s="152"/>
      <c r="W84" s="152"/>
      <c r="X84" s="152"/>
      <c r="Y84" s="152"/>
      <c r="Z84" s="152"/>
      <c r="AA84" s="152"/>
      <c r="AB84" s="152"/>
    </row>
    <row r="85" spans="2:28">
      <c r="B85" s="30" t="s">
        <v>824</v>
      </c>
      <c r="C85" s="69" t="s">
        <v>825</v>
      </c>
      <c r="D85" s="19" t="s">
        <v>27</v>
      </c>
      <c r="E85" s="152"/>
      <c r="F85" s="152"/>
      <c r="G85" s="152"/>
      <c r="H85" s="152"/>
      <c r="I85" s="152"/>
      <c r="J85" s="152"/>
      <c r="K85" s="152"/>
      <c r="L85" s="152"/>
      <c r="M85" s="152"/>
      <c r="N85" s="152"/>
      <c r="O85" s="152"/>
      <c r="P85" s="152"/>
      <c r="Q85" s="152"/>
      <c r="R85" s="152"/>
      <c r="S85" s="152"/>
      <c r="T85" s="152"/>
      <c r="U85" s="152"/>
      <c r="V85" s="152"/>
      <c r="W85" s="152"/>
      <c r="X85" s="152"/>
      <c r="Y85" s="152"/>
      <c r="Z85" s="152"/>
      <c r="AA85" s="152"/>
      <c r="AB85" s="152"/>
    </row>
    <row r="86" spans="2:28">
      <c r="B86" s="30" t="s">
        <v>826</v>
      </c>
      <c r="C86" s="69" t="s">
        <v>827</v>
      </c>
      <c r="D86" s="19" t="s">
        <v>27</v>
      </c>
      <c r="E86" s="152"/>
      <c r="F86" s="152"/>
      <c r="G86" s="152"/>
      <c r="H86" s="152"/>
      <c r="I86" s="152"/>
      <c r="J86" s="152"/>
      <c r="K86" s="152"/>
      <c r="L86" s="152"/>
      <c r="M86" s="152"/>
      <c r="N86" s="152"/>
      <c r="O86" s="152"/>
      <c r="P86" s="152"/>
      <c r="Q86" s="152"/>
      <c r="R86" s="152"/>
      <c r="S86" s="152"/>
      <c r="T86" s="152"/>
      <c r="U86" s="152"/>
      <c r="V86" s="152"/>
      <c r="W86" s="152"/>
      <c r="X86" s="152"/>
      <c r="Y86" s="152"/>
      <c r="Z86" s="152"/>
      <c r="AA86" s="152"/>
      <c r="AB86" s="152"/>
    </row>
    <row r="87" spans="2:28">
      <c r="B87" s="30" t="s">
        <v>828</v>
      </c>
      <c r="C87" s="23" t="s">
        <v>829</v>
      </c>
      <c r="D87" s="19" t="s">
        <v>27</v>
      </c>
      <c r="E87" s="152"/>
      <c r="F87" s="152"/>
      <c r="G87" s="152"/>
      <c r="H87" s="152"/>
      <c r="I87" s="152"/>
      <c r="J87" s="152"/>
      <c r="K87" s="152"/>
      <c r="L87" s="152"/>
      <c r="M87" s="152"/>
      <c r="N87" s="152"/>
      <c r="O87" s="152"/>
      <c r="P87" s="152"/>
      <c r="Q87" s="152"/>
      <c r="R87" s="152"/>
      <c r="S87" s="152"/>
      <c r="T87" s="152"/>
      <c r="U87" s="152"/>
      <c r="V87" s="152"/>
      <c r="W87" s="152"/>
      <c r="X87" s="152"/>
      <c r="Y87" s="152"/>
      <c r="Z87" s="152"/>
      <c r="AA87" s="152"/>
      <c r="AB87" s="152"/>
    </row>
    <row r="88" spans="2:28">
      <c r="B88" s="30" t="s">
        <v>830</v>
      </c>
      <c r="C88" s="69" t="s">
        <v>831</v>
      </c>
      <c r="D88" s="19" t="s">
        <v>27</v>
      </c>
      <c r="E88" s="152"/>
      <c r="F88" s="152"/>
      <c r="G88" s="152"/>
      <c r="H88" s="152"/>
      <c r="I88" s="152"/>
      <c r="J88" s="152"/>
      <c r="K88" s="152"/>
      <c r="L88" s="152"/>
      <c r="M88" s="152"/>
      <c r="N88" s="152"/>
      <c r="O88" s="152"/>
      <c r="P88" s="152"/>
      <c r="Q88" s="152"/>
      <c r="R88" s="152"/>
      <c r="S88" s="152"/>
      <c r="T88" s="152"/>
      <c r="U88" s="152"/>
      <c r="V88" s="152"/>
      <c r="W88" s="152"/>
      <c r="X88" s="152"/>
      <c r="Y88" s="152"/>
      <c r="Z88" s="152"/>
      <c r="AA88" s="152"/>
      <c r="AB88" s="152"/>
    </row>
    <row r="89" spans="2:28">
      <c r="B89" s="30" t="s">
        <v>832</v>
      </c>
      <c r="C89" s="69" t="s">
        <v>833</v>
      </c>
      <c r="D89" s="19" t="s">
        <v>27</v>
      </c>
      <c r="E89" s="152"/>
      <c r="F89" s="152"/>
      <c r="G89" s="152"/>
      <c r="H89" s="152"/>
      <c r="I89" s="152"/>
      <c r="J89" s="152"/>
      <c r="K89" s="152"/>
      <c r="L89" s="152"/>
      <c r="M89" s="152"/>
      <c r="N89" s="152"/>
      <c r="O89" s="152"/>
      <c r="P89" s="152"/>
      <c r="Q89" s="152"/>
      <c r="R89" s="152"/>
      <c r="S89" s="152"/>
      <c r="T89" s="152"/>
      <c r="U89" s="152"/>
      <c r="V89" s="152"/>
      <c r="W89" s="152"/>
      <c r="X89" s="152"/>
      <c r="Y89" s="152"/>
      <c r="Z89" s="152"/>
      <c r="AA89" s="152"/>
      <c r="AB89" s="152"/>
    </row>
    <row r="90" spans="2:28">
      <c r="B90" s="30" t="s">
        <v>834</v>
      </c>
      <c r="C90" s="69" t="s">
        <v>835</v>
      </c>
      <c r="D90" s="19" t="s">
        <v>27</v>
      </c>
      <c r="E90" s="152"/>
      <c r="F90" s="152"/>
      <c r="G90" s="152"/>
      <c r="H90" s="152"/>
      <c r="I90" s="152"/>
      <c r="J90" s="152"/>
      <c r="K90" s="152"/>
      <c r="L90" s="152"/>
      <c r="M90" s="152"/>
      <c r="N90" s="152"/>
      <c r="O90" s="152"/>
      <c r="P90" s="152"/>
      <c r="Q90" s="152"/>
      <c r="R90" s="152"/>
      <c r="S90" s="152"/>
      <c r="T90" s="152"/>
      <c r="U90" s="152"/>
      <c r="V90" s="152"/>
      <c r="W90" s="152"/>
      <c r="X90" s="152"/>
      <c r="Y90" s="152"/>
      <c r="Z90" s="152"/>
      <c r="AA90" s="152"/>
      <c r="AB90" s="152"/>
    </row>
    <row r="91" spans="2:28">
      <c r="B91" s="30" t="s">
        <v>836</v>
      </c>
      <c r="C91" s="23" t="s">
        <v>837</v>
      </c>
      <c r="D91" s="19" t="s">
        <v>27</v>
      </c>
      <c r="E91" s="152"/>
      <c r="F91" s="152"/>
      <c r="G91" s="152"/>
      <c r="H91" s="152"/>
      <c r="I91" s="152"/>
      <c r="J91" s="152"/>
      <c r="K91" s="152"/>
      <c r="L91" s="152"/>
      <c r="M91" s="152"/>
      <c r="N91" s="152"/>
      <c r="O91" s="152"/>
      <c r="P91" s="152"/>
      <c r="Q91" s="152"/>
      <c r="R91" s="152"/>
      <c r="S91" s="152"/>
      <c r="T91" s="152"/>
      <c r="U91" s="152"/>
      <c r="V91" s="152"/>
      <c r="W91" s="152"/>
      <c r="X91" s="152"/>
      <c r="Y91" s="152"/>
      <c r="Z91" s="152"/>
      <c r="AA91" s="152"/>
      <c r="AB91" s="152"/>
    </row>
    <row r="92" spans="2:28">
      <c r="B92" s="30" t="s">
        <v>838</v>
      </c>
      <c r="C92" s="69" t="s">
        <v>839</v>
      </c>
      <c r="D92" s="19" t="s">
        <v>27</v>
      </c>
      <c r="E92" s="152"/>
      <c r="F92" s="152"/>
      <c r="G92" s="152"/>
      <c r="H92" s="152"/>
      <c r="I92" s="152"/>
      <c r="J92" s="152"/>
      <c r="K92" s="152"/>
      <c r="L92" s="152"/>
      <c r="M92" s="152"/>
      <c r="N92" s="152"/>
      <c r="O92" s="152"/>
      <c r="P92" s="152"/>
      <c r="Q92" s="152"/>
      <c r="R92" s="152"/>
      <c r="S92" s="152"/>
      <c r="T92" s="152"/>
      <c r="U92" s="152"/>
      <c r="V92" s="152"/>
      <c r="W92" s="152"/>
      <c r="X92" s="152"/>
      <c r="Y92" s="152"/>
      <c r="Z92" s="152"/>
      <c r="AA92" s="152"/>
      <c r="AB92" s="152"/>
    </row>
    <row r="93" spans="2:28">
      <c r="B93" s="30" t="s">
        <v>840</v>
      </c>
      <c r="C93" s="69" t="s">
        <v>841</v>
      </c>
      <c r="D93" s="19" t="s">
        <v>27</v>
      </c>
      <c r="E93" s="152"/>
      <c r="F93" s="152"/>
      <c r="G93" s="152"/>
      <c r="H93" s="152"/>
      <c r="I93" s="152"/>
      <c r="J93" s="152"/>
      <c r="K93" s="152"/>
      <c r="L93" s="152"/>
      <c r="M93" s="152"/>
      <c r="N93" s="152"/>
      <c r="O93" s="152"/>
      <c r="P93" s="152"/>
      <c r="Q93" s="152"/>
      <c r="R93" s="152"/>
      <c r="S93" s="152"/>
      <c r="T93" s="152"/>
      <c r="U93" s="152"/>
      <c r="V93" s="152"/>
      <c r="W93" s="152"/>
      <c r="X93" s="152"/>
      <c r="Y93" s="152"/>
      <c r="Z93" s="152"/>
      <c r="AA93" s="152"/>
      <c r="AB93" s="152"/>
    </row>
    <row r="94" spans="2:28">
      <c r="B94" s="30" t="s">
        <v>842</v>
      </c>
      <c r="C94" s="69" t="s">
        <v>843</v>
      </c>
      <c r="D94" s="19" t="s">
        <v>27</v>
      </c>
      <c r="E94" s="152"/>
      <c r="F94" s="152"/>
      <c r="G94" s="152"/>
      <c r="H94" s="152"/>
      <c r="I94" s="152"/>
      <c r="J94" s="152"/>
      <c r="K94" s="152"/>
      <c r="L94" s="152"/>
      <c r="M94" s="152"/>
      <c r="N94" s="152"/>
      <c r="O94" s="152"/>
      <c r="P94" s="152"/>
      <c r="Q94" s="152"/>
      <c r="R94" s="152"/>
      <c r="S94" s="152"/>
      <c r="T94" s="152"/>
      <c r="U94" s="152"/>
      <c r="V94" s="152"/>
      <c r="W94" s="152"/>
      <c r="X94" s="152"/>
      <c r="Y94" s="152"/>
      <c r="Z94" s="152"/>
      <c r="AA94" s="152"/>
      <c r="AB94" s="152"/>
    </row>
    <row r="95" spans="2:28">
      <c r="B95" s="30" t="s">
        <v>844</v>
      </c>
      <c r="C95" s="23" t="s">
        <v>845</v>
      </c>
      <c r="D95" s="19" t="s">
        <v>27</v>
      </c>
      <c r="E95" s="152"/>
      <c r="F95" s="152"/>
      <c r="G95" s="152"/>
      <c r="H95" s="152"/>
      <c r="I95" s="152"/>
      <c r="J95" s="152"/>
      <c r="K95" s="152"/>
      <c r="L95" s="152"/>
      <c r="M95" s="152"/>
      <c r="N95" s="152"/>
      <c r="O95" s="152"/>
      <c r="P95" s="152"/>
      <c r="Q95" s="152"/>
      <c r="R95" s="152"/>
      <c r="S95" s="152"/>
      <c r="T95" s="152"/>
      <c r="U95" s="152"/>
      <c r="V95" s="152"/>
      <c r="W95" s="152"/>
      <c r="X95" s="152"/>
      <c r="Y95" s="152"/>
      <c r="Z95" s="152"/>
      <c r="AA95" s="152"/>
      <c r="AB95" s="152"/>
    </row>
    <row r="96" spans="2:28">
      <c r="B96" s="30" t="s">
        <v>846</v>
      </c>
      <c r="C96" s="23" t="s">
        <v>847</v>
      </c>
      <c r="D96" s="19" t="s">
        <v>27</v>
      </c>
      <c r="E96" s="152"/>
      <c r="F96" s="152"/>
      <c r="G96" s="152"/>
      <c r="H96" s="152"/>
      <c r="I96" s="152"/>
      <c r="J96" s="152"/>
      <c r="K96" s="152"/>
      <c r="L96" s="152"/>
      <c r="M96" s="152"/>
      <c r="N96" s="152"/>
      <c r="O96" s="152"/>
      <c r="P96" s="152"/>
      <c r="Q96" s="152"/>
      <c r="R96" s="152"/>
      <c r="S96" s="152"/>
      <c r="T96" s="152"/>
      <c r="U96" s="152"/>
      <c r="V96" s="152"/>
      <c r="W96" s="152"/>
      <c r="X96" s="152"/>
      <c r="Y96" s="152"/>
      <c r="Z96" s="152"/>
      <c r="AA96" s="152"/>
      <c r="AB96" s="152"/>
    </row>
    <row r="97" spans="2:28">
      <c r="B97" s="30" t="s">
        <v>848</v>
      </c>
      <c r="C97" s="69" t="s">
        <v>849</v>
      </c>
      <c r="D97" s="19" t="s">
        <v>27</v>
      </c>
      <c r="E97" s="152"/>
      <c r="F97" s="152"/>
      <c r="G97" s="152"/>
      <c r="H97" s="152"/>
      <c r="I97" s="152"/>
      <c r="J97" s="152"/>
      <c r="K97" s="152"/>
      <c r="L97" s="152"/>
      <c r="M97" s="152"/>
      <c r="N97" s="152"/>
      <c r="O97" s="152"/>
      <c r="P97" s="152"/>
      <c r="Q97" s="152"/>
      <c r="R97" s="152"/>
      <c r="S97" s="152"/>
      <c r="T97" s="152"/>
      <c r="U97" s="152"/>
      <c r="V97" s="152"/>
      <c r="W97" s="152"/>
      <c r="X97" s="152"/>
      <c r="Y97" s="152"/>
      <c r="Z97" s="152"/>
      <c r="AA97" s="152"/>
      <c r="AB97" s="152"/>
    </row>
    <row r="98" spans="2:28">
      <c r="B98" s="30" t="s">
        <v>850</v>
      </c>
      <c r="C98" s="69" t="s">
        <v>851</v>
      </c>
      <c r="D98" s="19" t="s">
        <v>27</v>
      </c>
      <c r="E98" s="152"/>
      <c r="F98" s="152"/>
      <c r="G98" s="152"/>
      <c r="H98" s="152"/>
      <c r="I98" s="152"/>
      <c r="J98" s="152"/>
      <c r="K98" s="152"/>
      <c r="L98" s="152"/>
      <c r="M98" s="152"/>
      <c r="N98" s="152"/>
      <c r="O98" s="152"/>
      <c r="P98" s="152"/>
      <c r="Q98" s="152"/>
      <c r="R98" s="152"/>
      <c r="S98" s="152"/>
      <c r="T98" s="152"/>
      <c r="U98" s="152"/>
      <c r="V98" s="152"/>
      <c r="W98" s="152"/>
      <c r="X98" s="152"/>
      <c r="Y98" s="152"/>
      <c r="Z98" s="152"/>
      <c r="AA98" s="152"/>
      <c r="AB98" s="152"/>
    </row>
    <row r="99" spans="2:28">
      <c r="B99" s="30" t="s">
        <v>852</v>
      </c>
      <c r="C99" s="69" t="s">
        <v>853</v>
      </c>
      <c r="D99" s="19" t="s">
        <v>27</v>
      </c>
      <c r="E99" s="152"/>
      <c r="F99" s="152"/>
      <c r="G99" s="152"/>
      <c r="H99" s="152"/>
      <c r="I99" s="152"/>
      <c r="J99" s="152"/>
      <c r="K99" s="152"/>
      <c r="L99" s="152"/>
      <c r="M99" s="152"/>
      <c r="N99" s="152"/>
      <c r="O99" s="152"/>
      <c r="P99" s="152"/>
      <c r="Q99" s="152"/>
      <c r="R99" s="152"/>
      <c r="S99" s="152"/>
      <c r="T99" s="152"/>
      <c r="U99" s="152"/>
      <c r="V99" s="152"/>
      <c r="W99" s="152"/>
      <c r="X99" s="152"/>
      <c r="Y99" s="152"/>
      <c r="Z99" s="152"/>
      <c r="AA99" s="152"/>
      <c r="AB99" s="152"/>
    </row>
    <row r="100" spans="2:28">
      <c r="B100" s="30" t="s">
        <v>854</v>
      </c>
      <c r="C100" s="23" t="s">
        <v>855</v>
      </c>
      <c r="D100" s="19" t="s">
        <v>27</v>
      </c>
      <c r="E100" s="152"/>
      <c r="F100" s="152"/>
      <c r="G100" s="152"/>
      <c r="H100" s="152"/>
      <c r="I100" s="152"/>
      <c r="J100" s="152"/>
      <c r="K100" s="152"/>
      <c r="L100" s="152"/>
      <c r="M100" s="152"/>
      <c r="N100" s="152"/>
      <c r="O100" s="152"/>
      <c r="P100" s="152"/>
      <c r="Q100" s="152"/>
      <c r="R100" s="152"/>
      <c r="S100" s="152"/>
      <c r="T100" s="152"/>
      <c r="U100" s="152"/>
      <c r="V100" s="152"/>
      <c r="W100" s="152"/>
      <c r="X100" s="152"/>
      <c r="Y100" s="152"/>
      <c r="Z100" s="152"/>
      <c r="AA100" s="152"/>
      <c r="AB100" s="152"/>
    </row>
    <row r="101" spans="2:28">
      <c r="B101" s="31" t="s">
        <v>856</v>
      </c>
      <c r="C101" s="24" t="s">
        <v>857</v>
      </c>
      <c r="D101" s="25" t="s">
        <v>27</v>
      </c>
      <c r="E101" s="152"/>
      <c r="F101" s="152"/>
      <c r="G101" s="152"/>
      <c r="H101" s="152"/>
      <c r="I101" s="152"/>
      <c r="J101" s="152"/>
      <c r="K101" s="152"/>
      <c r="L101" s="152"/>
      <c r="M101" s="152"/>
      <c r="N101" s="152"/>
      <c r="O101" s="152"/>
      <c r="P101" s="152"/>
      <c r="Q101" s="152"/>
      <c r="R101" s="152"/>
      <c r="S101" s="152"/>
      <c r="T101" s="152"/>
      <c r="U101" s="152"/>
      <c r="V101" s="152"/>
      <c r="W101" s="152"/>
      <c r="X101" s="152"/>
      <c r="Y101" s="152"/>
      <c r="Z101" s="152"/>
      <c r="AA101" s="152"/>
      <c r="AB101" s="152"/>
    </row>
    <row r="102" spans="2:28">
      <c r="B102" s="30" t="s">
        <v>25</v>
      </c>
      <c r="C102" s="98" t="s">
        <v>858</v>
      </c>
      <c r="D102" s="19"/>
      <c r="E102" s="152"/>
      <c r="F102" s="152"/>
      <c r="G102" s="152"/>
      <c r="H102" s="152"/>
      <c r="I102" s="152"/>
      <c r="J102" s="152"/>
      <c r="K102" s="152"/>
      <c r="L102" s="152"/>
      <c r="M102" s="152"/>
      <c r="N102" s="152"/>
      <c r="O102" s="152"/>
      <c r="P102" s="152"/>
      <c r="Q102" s="152"/>
      <c r="R102" s="152"/>
      <c r="S102" s="152"/>
      <c r="T102" s="152"/>
      <c r="U102" s="152"/>
      <c r="V102" s="152"/>
      <c r="W102" s="152"/>
      <c r="X102" s="152"/>
      <c r="Y102" s="152"/>
      <c r="Z102" s="152"/>
      <c r="AA102" s="152"/>
      <c r="AB102" s="152"/>
    </row>
    <row r="103" spans="2:28">
      <c r="B103" s="30" t="s">
        <v>1353</v>
      </c>
      <c r="C103" s="23" t="s">
        <v>859</v>
      </c>
      <c r="D103" s="19" t="s">
        <v>27</v>
      </c>
      <c r="E103" s="152"/>
      <c r="F103" s="152"/>
      <c r="G103" s="152"/>
      <c r="H103" s="152"/>
      <c r="I103" s="152"/>
      <c r="J103" s="152"/>
      <c r="K103" s="152"/>
      <c r="L103" s="152"/>
      <c r="M103" s="152"/>
      <c r="N103" s="152"/>
      <c r="O103" s="152"/>
      <c r="P103" s="152"/>
      <c r="Q103" s="152"/>
      <c r="R103" s="152"/>
      <c r="S103" s="152"/>
      <c r="T103" s="152"/>
      <c r="U103" s="152"/>
      <c r="V103" s="152"/>
      <c r="W103" s="152"/>
      <c r="X103" s="152"/>
      <c r="Y103" s="152"/>
      <c r="Z103" s="152"/>
      <c r="AA103" s="152"/>
      <c r="AB103" s="152"/>
    </row>
    <row r="104" spans="2:28">
      <c r="B104" s="30" t="s">
        <v>1354</v>
      </c>
      <c r="C104" s="23" t="s">
        <v>860</v>
      </c>
      <c r="D104" s="19" t="s">
        <v>27</v>
      </c>
      <c r="E104" s="152"/>
      <c r="F104" s="152"/>
      <c r="G104" s="152"/>
      <c r="H104" s="152"/>
      <c r="I104" s="152"/>
      <c r="J104" s="152"/>
      <c r="K104" s="152"/>
      <c r="L104" s="152"/>
      <c r="M104" s="152"/>
      <c r="N104" s="152"/>
      <c r="O104" s="152"/>
      <c r="P104" s="152"/>
      <c r="Q104" s="152"/>
      <c r="R104" s="152"/>
      <c r="S104" s="152"/>
      <c r="T104" s="152"/>
      <c r="U104" s="152"/>
      <c r="V104" s="152"/>
      <c r="W104" s="152"/>
      <c r="X104" s="152"/>
      <c r="Y104" s="152"/>
      <c r="Z104" s="152"/>
      <c r="AA104" s="152"/>
      <c r="AB104" s="152"/>
    </row>
    <row r="105" spans="2:28">
      <c r="B105" s="30" t="s">
        <v>1355</v>
      </c>
      <c r="C105" s="23" t="s">
        <v>861</v>
      </c>
      <c r="D105" s="19" t="s">
        <v>27</v>
      </c>
      <c r="E105" s="152"/>
      <c r="F105" s="152"/>
      <c r="G105" s="152"/>
      <c r="H105" s="152"/>
      <c r="I105" s="152"/>
      <c r="J105" s="152"/>
      <c r="K105" s="152"/>
      <c r="L105" s="152"/>
      <c r="M105" s="152"/>
      <c r="N105" s="152"/>
      <c r="O105" s="152"/>
      <c r="P105" s="152"/>
      <c r="Q105" s="152"/>
      <c r="R105" s="152"/>
      <c r="S105" s="152"/>
      <c r="T105" s="152"/>
      <c r="U105" s="152"/>
      <c r="V105" s="152"/>
      <c r="W105" s="152"/>
      <c r="X105" s="152"/>
      <c r="Y105" s="152"/>
      <c r="Z105" s="152"/>
      <c r="AA105" s="152"/>
      <c r="AB105" s="152"/>
    </row>
    <row r="106" spans="2:28">
      <c r="B106" s="31" t="s">
        <v>1356</v>
      </c>
      <c r="C106" s="24" t="s">
        <v>862</v>
      </c>
      <c r="D106" s="25" t="s">
        <v>27</v>
      </c>
      <c r="E106" s="152"/>
      <c r="F106" s="152"/>
      <c r="G106" s="152"/>
      <c r="H106" s="152"/>
      <c r="I106" s="152"/>
      <c r="J106" s="152"/>
      <c r="K106" s="152"/>
      <c r="L106" s="152"/>
      <c r="M106" s="152"/>
      <c r="N106" s="152"/>
      <c r="O106" s="152"/>
      <c r="P106" s="152"/>
      <c r="Q106" s="152"/>
      <c r="R106" s="152"/>
      <c r="S106" s="152"/>
      <c r="T106" s="152"/>
      <c r="U106" s="152"/>
      <c r="V106" s="152"/>
      <c r="W106" s="152"/>
      <c r="X106" s="152"/>
      <c r="Y106" s="152"/>
      <c r="Z106" s="152"/>
      <c r="AA106" s="152"/>
      <c r="AB106" s="152"/>
    </row>
    <row r="107" spans="2:28">
      <c r="B107" s="30" t="s">
        <v>25</v>
      </c>
      <c r="C107" s="98" t="s">
        <v>863</v>
      </c>
      <c r="D107" s="19"/>
      <c r="E107" s="152"/>
      <c r="F107" s="152"/>
      <c r="G107" s="152"/>
      <c r="H107" s="152"/>
      <c r="I107" s="152"/>
      <c r="J107" s="152"/>
      <c r="K107" s="152"/>
      <c r="L107" s="152"/>
      <c r="M107" s="152"/>
      <c r="N107" s="152"/>
      <c r="O107" s="152"/>
      <c r="P107" s="152"/>
      <c r="Q107" s="152"/>
      <c r="R107" s="152"/>
      <c r="S107" s="152"/>
      <c r="T107" s="152"/>
      <c r="U107" s="152"/>
      <c r="V107" s="152"/>
      <c r="W107" s="152"/>
      <c r="X107" s="152"/>
      <c r="Y107" s="152"/>
      <c r="Z107" s="152"/>
      <c r="AA107" s="152"/>
      <c r="AB107" s="152"/>
    </row>
    <row r="108" spans="2:28">
      <c r="B108" s="30" t="s">
        <v>864</v>
      </c>
      <c r="C108" s="23" t="s">
        <v>865</v>
      </c>
      <c r="D108" s="19" t="s">
        <v>27</v>
      </c>
      <c r="E108" s="152"/>
      <c r="F108" s="152"/>
      <c r="G108" s="152"/>
      <c r="H108" s="152"/>
      <c r="I108" s="152"/>
      <c r="J108" s="152"/>
      <c r="K108" s="152"/>
      <c r="L108" s="152"/>
      <c r="M108" s="152"/>
      <c r="N108" s="152"/>
      <c r="O108" s="152"/>
      <c r="P108" s="152"/>
      <c r="Q108" s="152"/>
      <c r="R108" s="152"/>
      <c r="S108" s="152"/>
      <c r="T108" s="152"/>
      <c r="U108" s="152"/>
      <c r="V108" s="152"/>
      <c r="W108" s="152"/>
      <c r="X108" s="152"/>
      <c r="Y108" s="152"/>
      <c r="Z108" s="152"/>
      <c r="AA108" s="152"/>
      <c r="AB108" s="152"/>
    </row>
    <row r="109" spans="2:28">
      <c r="B109" s="30" t="s">
        <v>866</v>
      </c>
      <c r="C109" s="69" t="s">
        <v>867</v>
      </c>
      <c r="D109" s="19" t="s">
        <v>27</v>
      </c>
      <c r="E109" s="152"/>
      <c r="F109" s="152"/>
      <c r="G109" s="152"/>
      <c r="H109" s="152"/>
      <c r="I109" s="152"/>
      <c r="J109" s="152"/>
      <c r="K109" s="152"/>
      <c r="L109" s="152"/>
      <c r="M109" s="152"/>
      <c r="N109" s="152"/>
      <c r="O109" s="152"/>
      <c r="P109" s="152"/>
      <c r="Q109" s="152"/>
      <c r="R109" s="152"/>
      <c r="S109" s="152"/>
      <c r="T109" s="152"/>
      <c r="U109" s="152"/>
      <c r="V109" s="152"/>
      <c r="W109" s="152"/>
      <c r="X109" s="152"/>
      <c r="Y109" s="152"/>
      <c r="Z109" s="152"/>
      <c r="AA109" s="152"/>
      <c r="AB109" s="152"/>
    </row>
    <row r="110" spans="2:28">
      <c r="B110" s="30" t="s">
        <v>868</v>
      </c>
      <c r="C110" s="23" t="s">
        <v>869</v>
      </c>
      <c r="D110" s="19" t="s">
        <v>27</v>
      </c>
      <c r="E110" s="152"/>
      <c r="F110" s="152"/>
      <c r="G110" s="152"/>
      <c r="H110" s="152"/>
      <c r="I110" s="152"/>
      <c r="J110" s="152"/>
      <c r="K110" s="152"/>
      <c r="L110" s="152"/>
      <c r="M110" s="152"/>
      <c r="N110" s="152"/>
      <c r="O110" s="152"/>
      <c r="P110" s="152"/>
      <c r="Q110" s="152"/>
      <c r="R110" s="152"/>
      <c r="S110" s="152"/>
      <c r="T110" s="152"/>
      <c r="U110" s="152"/>
      <c r="V110" s="152"/>
      <c r="W110" s="152"/>
      <c r="X110" s="152"/>
      <c r="Y110" s="152"/>
      <c r="Z110" s="152"/>
      <c r="AA110" s="152"/>
      <c r="AB110" s="152"/>
    </row>
    <row r="111" spans="2:28">
      <c r="B111" s="30" t="s">
        <v>870</v>
      </c>
      <c r="C111" s="23" t="s">
        <v>871</v>
      </c>
      <c r="D111" s="19" t="s">
        <v>27</v>
      </c>
      <c r="E111" s="152"/>
      <c r="F111" s="152"/>
      <c r="G111" s="152"/>
      <c r="H111" s="152"/>
      <c r="I111" s="152"/>
      <c r="J111" s="152"/>
      <c r="K111" s="152"/>
      <c r="L111" s="152"/>
      <c r="M111" s="152"/>
      <c r="N111" s="152"/>
      <c r="O111" s="152"/>
      <c r="P111" s="152"/>
      <c r="Q111" s="152"/>
      <c r="R111" s="152"/>
      <c r="S111" s="152"/>
      <c r="T111" s="152"/>
      <c r="U111" s="152"/>
      <c r="V111" s="152"/>
      <c r="W111" s="152"/>
      <c r="X111" s="152"/>
      <c r="Y111" s="152"/>
      <c r="Z111" s="152"/>
      <c r="AA111" s="152"/>
      <c r="AB111" s="152"/>
    </row>
    <row r="112" spans="2:28">
      <c r="B112" s="30" t="s">
        <v>872</v>
      </c>
      <c r="C112" s="69" t="s">
        <v>873</v>
      </c>
      <c r="D112" s="19" t="s">
        <v>27</v>
      </c>
      <c r="E112" s="152"/>
      <c r="F112" s="152"/>
      <c r="G112" s="152"/>
      <c r="H112" s="152"/>
      <c r="I112" s="152"/>
      <c r="J112" s="152"/>
      <c r="K112" s="152"/>
      <c r="L112" s="152"/>
      <c r="M112" s="152"/>
      <c r="N112" s="152"/>
      <c r="O112" s="152"/>
      <c r="P112" s="152"/>
      <c r="Q112" s="152"/>
      <c r="R112" s="152"/>
      <c r="S112" s="152"/>
      <c r="T112" s="152"/>
      <c r="U112" s="152"/>
      <c r="V112" s="152"/>
      <c r="W112" s="152"/>
      <c r="X112" s="152"/>
      <c r="Y112" s="152"/>
      <c r="Z112" s="152"/>
      <c r="AA112" s="152"/>
      <c r="AB112" s="152"/>
    </row>
    <row r="113" spans="2:28">
      <c r="B113" s="30" t="s">
        <v>874</v>
      </c>
      <c r="C113" s="23" t="s">
        <v>875</v>
      </c>
      <c r="D113" s="19" t="s">
        <v>27</v>
      </c>
      <c r="E113" s="152"/>
      <c r="F113" s="152"/>
      <c r="G113" s="152"/>
      <c r="H113" s="152"/>
      <c r="I113" s="152"/>
      <c r="J113" s="152"/>
      <c r="K113" s="152"/>
      <c r="L113" s="152"/>
      <c r="M113" s="152"/>
      <c r="N113" s="152"/>
      <c r="O113" s="152"/>
      <c r="P113" s="152"/>
      <c r="Q113" s="152"/>
      <c r="R113" s="152"/>
      <c r="S113" s="152"/>
      <c r="T113" s="152"/>
      <c r="U113" s="152"/>
      <c r="V113" s="152"/>
      <c r="W113" s="152"/>
      <c r="X113" s="152"/>
      <c r="Y113" s="152"/>
      <c r="Z113" s="152"/>
      <c r="AA113" s="152"/>
      <c r="AB113" s="152"/>
    </row>
    <row r="114" spans="2:28">
      <c r="B114" s="30" t="s">
        <v>876</v>
      </c>
      <c r="C114" s="23" t="s">
        <v>877</v>
      </c>
      <c r="D114" s="19" t="s">
        <v>27</v>
      </c>
      <c r="E114" s="152"/>
      <c r="F114" s="152"/>
      <c r="G114" s="152"/>
      <c r="H114" s="152"/>
      <c r="I114" s="152"/>
      <c r="J114" s="152"/>
      <c r="K114" s="152"/>
      <c r="L114" s="152"/>
      <c r="M114" s="152"/>
      <c r="N114" s="152"/>
      <c r="O114" s="152"/>
      <c r="P114" s="152"/>
      <c r="Q114" s="152"/>
      <c r="R114" s="152"/>
      <c r="S114" s="152"/>
      <c r="T114" s="152"/>
      <c r="U114" s="152"/>
      <c r="V114" s="152"/>
      <c r="W114" s="152"/>
      <c r="X114" s="152"/>
      <c r="Y114" s="152"/>
      <c r="Z114" s="152"/>
      <c r="AA114" s="152"/>
      <c r="AB114" s="152"/>
    </row>
    <row r="115" spans="2:28">
      <c r="B115" s="20" t="s">
        <v>878</v>
      </c>
      <c r="C115" s="74" t="s">
        <v>879</v>
      </c>
      <c r="D115" s="21" t="s">
        <v>27</v>
      </c>
      <c r="E115" s="152"/>
      <c r="F115" s="152"/>
      <c r="G115" s="152"/>
      <c r="H115" s="152"/>
      <c r="I115" s="152"/>
      <c r="J115" s="152"/>
      <c r="K115" s="152"/>
      <c r="L115" s="152"/>
      <c r="M115" s="152"/>
      <c r="N115" s="152"/>
      <c r="O115" s="152"/>
      <c r="P115" s="152"/>
      <c r="Q115" s="152"/>
      <c r="R115" s="152"/>
      <c r="S115" s="152"/>
      <c r="T115" s="152"/>
      <c r="U115" s="152"/>
      <c r="V115" s="152"/>
      <c r="W115" s="152"/>
      <c r="X115" s="152"/>
      <c r="Y115" s="152"/>
      <c r="Z115" s="152"/>
      <c r="AA115" s="152"/>
      <c r="AB115" s="152"/>
    </row>
    <row r="116" spans="2:28" s="101" customFormat="1">
      <c r="B116" s="99"/>
      <c r="C116" s="100"/>
      <c r="D116" s="100"/>
      <c r="E116"/>
      <c r="F116"/>
      <c r="G116"/>
      <c r="H116"/>
      <c r="I116"/>
      <c r="J116"/>
      <c r="K116"/>
      <c r="L116"/>
      <c r="M116"/>
      <c r="N116"/>
      <c r="O116"/>
      <c r="P116"/>
      <c r="Q116"/>
      <c r="R116"/>
      <c r="S116"/>
      <c r="T116"/>
      <c r="U116"/>
      <c r="V116"/>
      <c r="W116"/>
      <c r="X116"/>
      <c r="Y116"/>
      <c r="Z116"/>
      <c r="AA116"/>
      <c r="AB116"/>
    </row>
  </sheetData>
  <mergeCells count="10">
    <mergeCell ref="B5:C6"/>
    <mergeCell ref="E2:AB2"/>
    <mergeCell ref="E3:AB3"/>
    <mergeCell ref="E4:AB5"/>
    <mergeCell ref="E6:H6"/>
    <mergeCell ref="I6:L6"/>
    <mergeCell ref="M6:P6"/>
    <mergeCell ref="Q6:T6"/>
    <mergeCell ref="U6:X6"/>
    <mergeCell ref="Y6:AB6"/>
  </mergeCells>
  <hyperlinks>
    <hyperlink ref="B1" location="Indice!A1" display="Regresar" xr:uid="{00000000-0004-0000-0A00-000000000000}"/>
  </hyperlinks>
  <pageMargins left="0.7" right="0.7" top="0.75" bottom="0.75" header="0.3" footer="0.3"/>
  <ignoredErrors>
    <ignoredError sqref="B8:D115" numberStoredAsText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AB83"/>
  <sheetViews>
    <sheetView showGridLines="0" workbookViewId="0">
      <pane xSplit="4" ySplit="7" topLeftCell="E8" activePane="bottomRight" state="frozen"/>
      <selection pane="topRight" activeCell="E1" sqref="E1"/>
      <selection pane="bottomLeft" activeCell="A8" sqref="A8"/>
      <selection pane="bottomRight" activeCell="E40" sqref="E40:AB40"/>
    </sheetView>
  </sheetViews>
  <sheetFormatPr baseColWidth="10" defaultRowHeight="15"/>
  <cols>
    <col min="1" max="2" width="11.42578125" style="86"/>
    <col min="3" max="3" width="51.28515625" style="86" customWidth="1"/>
    <col min="4" max="4" width="11.42578125" style="86"/>
    <col min="29" max="16384" width="11.42578125" style="86"/>
  </cols>
  <sheetData>
    <row r="1" spans="2:28">
      <c r="B1" s="7" t="s">
        <v>102</v>
      </c>
    </row>
    <row r="2" spans="2:28" ht="15.75">
      <c r="B2" s="38" t="s">
        <v>100</v>
      </c>
      <c r="C2" s="39"/>
      <c r="D2" s="22"/>
      <c r="E2" s="226" t="s">
        <v>1364</v>
      </c>
      <c r="F2" s="226"/>
      <c r="G2" s="226"/>
      <c r="H2" s="226"/>
      <c r="I2" s="226"/>
      <c r="J2" s="226"/>
      <c r="K2" s="226"/>
      <c r="L2" s="226"/>
      <c r="M2" s="226"/>
      <c r="N2" s="226"/>
      <c r="O2" s="226"/>
      <c r="P2" s="226"/>
      <c r="Q2" s="226"/>
      <c r="R2" s="226"/>
      <c r="S2" s="226"/>
      <c r="T2" s="226"/>
      <c r="U2" s="226"/>
      <c r="V2" s="226"/>
      <c r="W2" s="226"/>
      <c r="X2" s="226"/>
      <c r="Y2" s="226"/>
      <c r="Z2" s="226"/>
      <c r="AA2" s="226"/>
      <c r="AB2" s="226"/>
    </row>
    <row r="3" spans="2:28" ht="15.75">
      <c r="B3" s="38" t="s">
        <v>880</v>
      </c>
      <c r="C3" s="40"/>
      <c r="D3" s="19"/>
      <c r="E3" s="226" t="s">
        <v>101</v>
      </c>
      <c r="F3" s="226"/>
      <c r="G3" s="226"/>
      <c r="H3" s="226"/>
      <c r="I3" s="226"/>
      <c r="J3" s="226"/>
      <c r="K3" s="226"/>
      <c r="L3" s="226"/>
      <c r="M3" s="226"/>
      <c r="N3" s="226"/>
      <c r="O3" s="226"/>
      <c r="P3" s="226"/>
      <c r="Q3" s="226"/>
      <c r="R3" s="226"/>
      <c r="S3" s="226"/>
      <c r="T3" s="226"/>
      <c r="U3" s="226"/>
      <c r="V3" s="226"/>
      <c r="W3" s="226"/>
      <c r="X3" s="226"/>
      <c r="Y3" s="226"/>
      <c r="Z3" s="226"/>
      <c r="AA3" s="226"/>
      <c r="AB3" s="226"/>
    </row>
    <row r="4" spans="2:28" ht="15" customHeight="1">
      <c r="B4" s="16"/>
      <c r="C4" s="17"/>
      <c r="D4" s="18"/>
      <c r="E4" s="227" t="s">
        <v>1370</v>
      </c>
      <c r="F4" s="228"/>
      <c r="G4" s="228"/>
      <c r="H4" s="228"/>
      <c r="I4" s="228"/>
      <c r="J4" s="228"/>
      <c r="K4" s="228"/>
      <c r="L4" s="228"/>
      <c r="M4" s="228"/>
      <c r="N4" s="228"/>
      <c r="O4" s="228"/>
      <c r="P4" s="228"/>
      <c r="Q4" s="228"/>
      <c r="R4" s="228"/>
      <c r="S4" s="228"/>
      <c r="T4" s="228"/>
      <c r="U4" s="228"/>
      <c r="V4" s="228"/>
      <c r="W4" s="228"/>
      <c r="X4" s="228"/>
      <c r="Y4" s="228"/>
      <c r="Z4" s="228"/>
      <c r="AA4" s="228"/>
      <c r="AB4" s="228"/>
    </row>
    <row r="5" spans="2:28" ht="15" customHeight="1">
      <c r="B5" s="232" t="s">
        <v>881</v>
      </c>
      <c r="C5" s="233"/>
      <c r="D5" s="19"/>
      <c r="E5" s="227"/>
      <c r="F5" s="228"/>
      <c r="G5" s="228"/>
      <c r="H5" s="228"/>
      <c r="I5" s="228"/>
      <c r="J5" s="228"/>
      <c r="K5" s="228"/>
      <c r="L5" s="228"/>
      <c r="M5" s="228"/>
      <c r="N5" s="228"/>
      <c r="O5" s="228"/>
      <c r="P5" s="228"/>
      <c r="Q5" s="228"/>
      <c r="R5" s="228"/>
      <c r="S5" s="228"/>
      <c r="T5" s="228"/>
      <c r="U5" s="228"/>
      <c r="V5" s="228"/>
      <c r="W5" s="228"/>
      <c r="X5" s="228"/>
      <c r="Y5" s="228"/>
      <c r="Z5" s="228"/>
      <c r="AA5" s="228"/>
      <c r="AB5" s="228"/>
    </row>
    <row r="6" spans="2:28">
      <c r="B6" s="232"/>
      <c r="C6" s="233"/>
      <c r="D6" s="19"/>
      <c r="E6" s="229">
        <v>2014</v>
      </c>
      <c r="F6" s="230"/>
      <c r="G6" s="230"/>
      <c r="H6" s="231"/>
      <c r="I6" s="229">
        <v>2015</v>
      </c>
      <c r="J6" s="230"/>
      <c r="K6" s="230"/>
      <c r="L6" s="231"/>
      <c r="M6" s="229">
        <v>2016</v>
      </c>
      <c r="N6" s="230"/>
      <c r="O6" s="230"/>
      <c r="P6" s="231"/>
      <c r="Q6" s="229">
        <v>2017</v>
      </c>
      <c r="R6" s="230"/>
      <c r="S6" s="230"/>
      <c r="T6" s="231"/>
      <c r="U6" s="229">
        <v>2018</v>
      </c>
      <c r="V6" s="230"/>
      <c r="W6" s="230"/>
      <c r="X6" s="231"/>
      <c r="Y6" s="229">
        <v>2019</v>
      </c>
      <c r="Z6" s="230"/>
      <c r="AA6" s="230"/>
      <c r="AB6" s="231"/>
    </row>
    <row r="7" spans="2:28">
      <c r="B7" s="75"/>
      <c r="C7" s="76"/>
      <c r="D7" s="19"/>
      <c r="E7" s="173" t="s">
        <v>1366</v>
      </c>
      <c r="F7" s="173" t="s">
        <v>1367</v>
      </c>
      <c r="G7" s="173" t="s">
        <v>1368</v>
      </c>
      <c r="H7" s="173" t="s">
        <v>1369</v>
      </c>
      <c r="I7" s="173" t="s">
        <v>1366</v>
      </c>
      <c r="J7" s="173" t="s">
        <v>1367</v>
      </c>
      <c r="K7" s="173" t="s">
        <v>1368</v>
      </c>
      <c r="L7" s="173" t="s">
        <v>1369</v>
      </c>
      <c r="M7" s="173" t="s">
        <v>1366</v>
      </c>
      <c r="N7" s="173" t="s">
        <v>1367</v>
      </c>
      <c r="O7" s="173" t="s">
        <v>1368</v>
      </c>
      <c r="P7" s="173" t="s">
        <v>1369</v>
      </c>
      <c r="Q7" s="173" t="s">
        <v>1366</v>
      </c>
      <c r="R7" s="173" t="s">
        <v>1367</v>
      </c>
      <c r="S7" s="173" t="s">
        <v>1368</v>
      </c>
      <c r="T7" s="173" t="s">
        <v>1369</v>
      </c>
      <c r="U7" s="173" t="s">
        <v>1366</v>
      </c>
      <c r="V7" s="173" t="s">
        <v>1367</v>
      </c>
      <c r="W7" s="173" t="s">
        <v>1368</v>
      </c>
      <c r="X7" s="173" t="s">
        <v>1369</v>
      </c>
      <c r="Y7" s="173" t="s">
        <v>1366</v>
      </c>
      <c r="Z7" s="173" t="s">
        <v>1367</v>
      </c>
      <c r="AA7" s="173" t="s">
        <v>1368</v>
      </c>
      <c r="AB7" s="173" t="s">
        <v>1369</v>
      </c>
    </row>
    <row r="8" spans="2:28">
      <c r="B8" s="102" t="s">
        <v>882</v>
      </c>
      <c r="C8" s="103" t="s">
        <v>883</v>
      </c>
      <c r="D8" s="104" t="s">
        <v>27</v>
      </c>
      <c r="E8" s="175"/>
      <c r="F8" s="175"/>
      <c r="G8" s="175"/>
      <c r="H8" s="175"/>
      <c r="I8" s="175"/>
      <c r="J8" s="175"/>
      <c r="K8" s="175"/>
      <c r="L8" s="175"/>
      <c r="M8" s="175"/>
      <c r="N8" s="175"/>
      <c r="O8" s="175"/>
      <c r="P8" s="175"/>
      <c r="Q8" s="175"/>
      <c r="R8" s="175"/>
      <c r="S8" s="175"/>
      <c r="T8" s="175"/>
      <c r="U8" s="175"/>
      <c r="V8" s="175"/>
      <c r="W8" s="175"/>
      <c r="X8" s="175"/>
      <c r="Y8" s="175"/>
      <c r="Z8" s="175"/>
      <c r="AA8" s="175"/>
      <c r="AB8" s="175"/>
    </row>
    <row r="9" spans="2:28">
      <c r="B9" s="105" t="s">
        <v>884</v>
      </c>
      <c r="C9" s="23" t="s">
        <v>885</v>
      </c>
      <c r="D9" s="19" t="s">
        <v>27</v>
      </c>
      <c r="E9" s="155"/>
      <c r="F9" s="155"/>
      <c r="G9" s="155"/>
      <c r="H9" s="155"/>
      <c r="I9" s="155"/>
      <c r="J9" s="155"/>
      <c r="K9" s="155"/>
      <c r="L9" s="155"/>
      <c r="M9" s="155"/>
      <c r="N9" s="155"/>
      <c r="O9" s="155"/>
      <c r="P9" s="155"/>
      <c r="Q9" s="155"/>
      <c r="R9" s="155"/>
      <c r="S9" s="155"/>
      <c r="T9" s="155"/>
      <c r="U9" s="155"/>
      <c r="V9" s="155"/>
      <c r="W9" s="155"/>
      <c r="X9" s="155"/>
      <c r="Y9" s="155"/>
      <c r="Z9" s="155"/>
      <c r="AA9" s="155"/>
      <c r="AB9" s="155"/>
    </row>
    <row r="10" spans="2:28">
      <c r="B10" s="106" t="s">
        <v>886</v>
      </c>
      <c r="C10" s="24" t="s">
        <v>887</v>
      </c>
      <c r="D10" s="25" t="s">
        <v>27</v>
      </c>
      <c r="E10" s="152"/>
      <c r="F10" s="152"/>
      <c r="G10" s="152"/>
      <c r="H10" s="152"/>
      <c r="I10" s="152"/>
      <c r="J10" s="152"/>
      <c r="K10" s="152"/>
      <c r="L10" s="152"/>
      <c r="M10" s="152"/>
      <c r="N10" s="152"/>
      <c r="O10" s="152"/>
      <c r="P10" s="152"/>
      <c r="Q10" s="152"/>
      <c r="R10" s="152"/>
      <c r="S10" s="152"/>
      <c r="T10" s="152"/>
      <c r="U10" s="152"/>
      <c r="V10" s="152"/>
      <c r="W10" s="152"/>
      <c r="X10" s="152"/>
      <c r="Y10" s="152"/>
      <c r="Z10" s="152"/>
      <c r="AA10" s="152"/>
      <c r="AB10" s="152"/>
    </row>
    <row r="11" spans="2:28">
      <c r="B11" s="105" t="s">
        <v>888</v>
      </c>
      <c r="C11" s="23" t="s">
        <v>889</v>
      </c>
      <c r="D11" s="19" t="s">
        <v>27</v>
      </c>
      <c r="E11" s="152"/>
      <c r="F11" s="152"/>
      <c r="G11" s="152"/>
      <c r="H11" s="152"/>
      <c r="I11" s="152"/>
      <c r="J11" s="152"/>
      <c r="K11" s="152"/>
      <c r="L11" s="152"/>
      <c r="M11" s="152"/>
      <c r="N11" s="152"/>
      <c r="O11" s="152"/>
      <c r="P11" s="152"/>
      <c r="Q11" s="152"/>
      <c r="R11" s="152"/>
      <c r="S11" s="152"/>
      <c r="T11" s="152"/>
      <c r="U11" s="152"/>
      <c r="V11" s="152"/>
      <c r="W11" s="152"/>
      <c r="X11" s="152"/>
      <c r="Y11" s="152"/>
      <c r="Z11" s="152"/>
      <c r="AA11" s="152"/>
      <c r="AB11" s="152"/>
    </row>
    <row r="12" spans="2:28">
      <c r="B12" s="105" t="s">
        <v>890</v>
      </c>
      <c r="C12" s="23" t="s">
        <v>891</v>
      </c>
      <c r="D12" s="19" t="s">
        <v>27</v>
      </c>
      <c r="E12" s="152"/>
      <c r="F12" s="152"/>
      <c r="G12" s="152"/>
      <c r="H12" s="152"/>
      <c r="I12" s="152"/>
      <c r="J12" s="152"/>
      <c r="K12" s="152"/>
      <c r="L12" s="152"/>
      <c r="M12" s="152"/>
      <c r="N12" s="152"/>
      <c r="O12" s="152"/>
      <c r="P12" s="152"/>
      <c r="Q12" s="152"/>
      <c r="R12" s="152"/>
      <c r="S12" s="152"/>
      <c r="T12" s="152"/>
      <c r="U12" s="152"/>
      <c r="V12" s="152"/>
      <c r="W12" s="152"/>
      <c r="X12" s="152"/>
      <c r="Y12" s="152"/>
      <c r="Z12" s="152"/>
      <c r="AA12" s="152"/>
      <c r="AB12" s="152"/>
    </row>
    <row r="13" spans="2:28">
      <c r="B13" s="106" t="s">
        <v>892</v>
      </c>
      <c r="C13" s="24" t="s">
        <v>893</v>
      </c>
      <c r="D13" s="25" t="s">
        <v>27</v>
      </c>
      <c r="E13" s="152"/>
      <c r="F13" s="152"/>
      <c r="G13" s="152"/>
      <c r="H13" s="152"/>
      <c r="I13" s="152"/>
      <c r="J13" s="152"/>
      <c r="K13" s="152"/>
      <c r="L13" s="152"/>
      <c r="M13" s="152"/>
      <c r="N13" s="152"/>
      <c r="O13" s="152"/>
      <c r="P13" s="152"/>
      <c r="Q13" s="152"/>
      <c r="R13" s="152"/>
      <c r="S13" s="152"/>
      <c r="T13" s="152"/>
      <c r="U13" s="152"/>
      <c r="V13" s="152"/>
      <c r="W13" s="152"/>
      <c r="X13" s="152"/>
      <c r="Y13" s="152"/>
      <c r="Z13" s="152"/>
      <c r="AA13" s="152"/>
      <c r="AB13" s="152"/>
    </row>
    <row r="14" spans="2:28">
      <c r="B14" s="105" t="s">
        <v>894</v>
      </c>
      <c r="C14" s="23" t="s">
        <v>895</v>
      </c>
      <c r="D14" s="19" t="s">
        <v>27</v>
      </c>
      <c r="E14" s="155"/>
      <c r="F14" s="155"/>
      <c r="G14" s="155"/>
      <c r="H14" s="155"/>
      <c r="I14" s="155"/>
      <c r="J14" s="155"/>
      <c r="K14" s="155"/>
      <c r="L14" s="155"/>
      <c r="M14" s="155"/>
      <c r="N14" s="155"/>
      <c r="O14" s="155"/>
      <c r="P14" s="155"/>
      <c r="Q14" s="155"/>
      <c r="R14" s="155"/>
      <c r="S14" s="155"/>
      <c r="T14" s="155"/>
      <c r="U14" s="155"/>
      <c r="V14" s="155"/>
      <c r="W14" s="155"/>
      <c r="X14" s="155"/>
      <c r="Y14" s="155"/>
      <c r="Z14" s="155"/>
      <c r="AA14" s="155"/>
      <c r="AB14" s="155"/>
    </row>
    <row r="15" spans="2:28">
      <c r="B15" s="106" t="s">
        <v>896</v>
      </c>
      <c r="C15" s="24" t="s">
        <v>897</v>
      </c>
      <c r="D15" s="25" t="s">
        <v>27</v>
      </c>
      <c r="E15" s="152"/>
      <c r="F15" s="152"/>
      <c r="G15" s="152"/>
      <c r="H15" s="152"/>
      <c r="I15" s="152"/>
      <c r="J15" s="152"/>
      <c r="K15" s="152"/>
      <c r="L15" s="152"/>
      <c r="M15" s="152"/>
      <c r="N15" s="152"/>
      <c r="O15" s="152"/>
      <c r="P15" s="152"/>
      <c r="Q15" s="152"/>
      <c r="R15" s="152"/>
      <c r="S15" s="152"/>
      <c r="T15" s="152"/>
      <c r="U15" s="152"/>
      <c r="V15" s="152"/>
      <c r="W15" s="152"/>
      <c r="X15" s="152"/>
      <c r="Y15" s="152"/>
      <c r="Z15" s="152"/>
      <c r="AA15" s="152"/>
      <c r="AB15" s="152"/>
    </row>
    <row r="16" spans="2:28">
      <c r="B16" s="105" t="s">
        <v>898</v>
      </c>
      <c r="C16" s="23" t="s">
        <v>899</v>
      </c>
      <c r="D16" s="19" t="s">
        <v>27</v>
      </c>
      <c r="E16" s="152"/>
      <c r="F16" s="152"/>
      <c r="G16" s="152"/>
      <c r="H16" s="152"/>
      <c r="I16" s="152"/>
      <c r="J16" s="152"/>
      <c r="K16" s="152"/>
      <c r="L16" s="152"/>
      <c r="M16" s="152"/>
      <c r="N16" s="152"/>
      <c r="O16" s="152"/>
      <c r="P16" s="152"/>
      <c r="Q16" s="152"/>
      <c r="R16" s="152"/>
      <c r="S16" s="152"/>
      <c r="T16" s="152"/>
      <c r="U16" s="152"/>
      <c r="V16" s="152"/>
      <c r="W16" s="152"/>
      <c r="X16" s="152"/>
      <c r="Y16" s="152"/>
      <c r="Z16" s="152"/>
      <c r="AA16" s="152"/>
      <c r="AB16" s="152"/>
    </row>
    <row r="17" spans="2:28">
      <c r="B17" s="107" t="s">
        <v>900</v>
      </c>
      <c r="C17" s="32" t="s">
        <v>901</v>
      </c>
      <c r="D17" s="21" t="s">
        <v>27</v>
      </c>
      <c r="E17" s="152"/>
      <c r="F17" s="152"/>
      <c r="G17" s="152"/>
      <c r="H17" s="152"/>
      <c r="I17" s="152"/>
      <c r="J17" s="152"/>
      <c r="K17" s="152"/>
      <c r="L17" s="152"/>
      <c r="M17" s="152"/>
      <c r="N17" s="152"/>
      <c r="O17" s="152"/>
      <c r="P17" s="152"/>
      <c r="Q17" s="152"/>
      <c r="R17" s="152"/>
      <c r="S17" s="152"/>
      <c r="T17" s="152"/>
      <c r="U17" s="152"/>
      <c r="V17" s="152"/>
      <c r="W17" s="152"/>
      <c r="X17" s="152"/>
      <c r="Y17" s="152"/>
      <c r="Z17" s="152"/>
      <c r="AA17" s="152"/>
      <c r="AB17" s="152"/>
    </row>
    <row r="18" spans="2:28">
      <c r="B18" s="102" t="s">
        <v>902</v>
      </c>
      <c r="C18" s="103" t="s">
        <v>903</v>
      </c>
      <c r="D18" s="104" t="s">
        <v>27</v>
      </c>
      <c r="E18" s="148"/>
      <c r="F18" s="148"/>
      <c r="G18" s="148"/>
      <c r="H18" s="148"/>
      <c r="I18" s="148"/>
      <c r="J18" s="148"/>
      <c r="K18" s="148"/>
      <c r="L18" s="148"/>
      <c r="M18" s="148"/>
      <c r="N18" s="148"/>
      <c r="O18" s="148"/>
      <c r="P18" s="148"/>
      <c r="Q18" s="148"/>
      <c r="R18" s="148"/>
      <c r="S18" s="148"/>
      <c r="T18" s="148"/>
      <c r="U18" s="148"/>
      <c r="V18" s="148"/>
      <c r="W18" s="148"/>
      <c r="X18" s="148"/>
      <c r="Y18" s="148"/>
      <c r="Z18" s="148"/>
      <c r="AA18" s="148"/>
      <c r="AB18" s="148"/>
    </row>
    <row r="19" spans="2:28">
      <c r="B19" s="105" t="s">
        <v>904</v>
      </c>
      <c r="C19" s="23" t="s">
        <v>885</v>
      </c>
      <c r="D19" s="19" t="s">
        <v>27</v>
      </c>
      <c r="E19" s="152"/>
      <c r="F19" s="152"/>
      <c r="G19" s="152"/>
      <c r="H19" s="152"/>
      <c r="I19" s="152"/>
      <c r="J19" s="152"/>
      <c r="K19" s="152"/>
      <c r="L19" s="152"/>
      <c r="M19" s="152"/>
      <c r="N19" s="152"/>
      <c r="O19" s="152"/>
      <c r="P19" s="152"/>
      <c r="Q19" s="152"/>
      <c r="R19" s="152"/>
      <c r="S19" s="152"/>
      <c r="T19" s="152"/>
      <c r="U19" s="152"/>
      <c r="V19" s="152"/>
      <c r="W19" s="152"/>
      <c r="X19" s="152"/>
      <c r="Y19" s="152"/>
      <c r="Z19" s="152"/>
      <c r="AA19" s="152"/>
      <c r="AB19" s="152"/>
    </row>
    <row r="20" spans="2:28">
      <c r="B20" s="106" t="s">
        <v>905</v>
      </c>
      <c r="C20" s="24" t="s">
        <v>887</v>
      </c>
      <c r="D20" s="25" t="s">
        <v>27</v>
      </c>
      <c r="E20" s="152"/>
      <c r="F20" s="152"/>
      <c r="G20" s="152"/>
      <c r="H20" s="152"/>
      <c r="I20" s="152"/>
      <c r="J20" s="152"/>
      <c r="K20" s="152"/>
      <c r="L20" s="152"/>
      <c r="M20" s="152"/>
      <c r="N20" s="152"/>
      <c r="O20" s="152"/>
      <c r="P20" s="152"/>
      <c r="Q20" s="152"/>
      <c r="R20" s="152"/>
      <c r="S20" s="152"/>
      <c r="T20" s="152"/>
      <c r="U20" s="152"/>
      <c r="V20" s="152"/>
      <c r="W20" s="152"/>
      <c r="X20" s="152"/>
      <c r="Y20" s="152"/>
      <c r="Z20" s="152"/>
      <c r="AA20" s="152"/>
      <c r="AB20" s="152"/>
    </row>
    <row r="21" spans="2:28">
      <c r="B21" s="105" t="s">
        <v>906</v>
      </c>
      <c r="C21" s="23" t="s">
        <v>889</v>
      </c>
      <c r="D21" s="19" t="s">
        <v>27</v>
      </c>
      <c r="E21" s="152"/>
      <c r="F21" s="152"/>
      <c r="G21" s="152"/>
      <c r="H21" s="152"/>
      <c r="I21" s="152"/>
      <c r="J21" s="152"/>
      <c r="K21" s="152"/>
      <c r="L21" s="152"/>
      <c r="M21" s="152"/>
      <c r="N21" s="152"/>
      <c r="O21" s="152"/>
      <c r="P21" s="152"/>
      <c r="Q21" s="152"/>
      <c r="R21" s="152"/>
      <c r="S21" s="152"/>
      <c r="T21" s="152"/>
      <c r="U21" s="152"/>
      <c r="V21" s="152"/>
      <c r="W21" s="152"/>
      <c r="X21" s="152"/>
      <c r="Y21" s="152"/>
      <c r="Z21" s="152"/>
      <c r="AA21" s="152"/>
      <c r="AB21" s="152"/>
    </row>
    <row r="22" spans="2:28">
      <c r="B22" s="105" t="s">
        <v>907</v>
      </c>
      <c r="C22" s="23" t="s">
        <v>891</v>
      </c>
      <c r="D22" s="19" t="s">
        <v>27</v>
      </c>
      <c r="E22" s="152"/>
      <c r="F22" s="152"/>
      <c r="G22" s="152"/>
      <c r="H22" s="152"/>
      <c r="I22" s="152"/>
      <c r="J22" s="152"/>
      <c r="K22" s="152"/>
      <c r="L22" s="152"/>
      <c r="M22" s="152"/>
      <c r="N22" s="152"/>
      <c r="O22" s="152"/>
      <c r="P22" s="152"/>
      <c r="Q22" s="152"/>
      <c r="R22" s="152"/>
      <c r="S22" s="152"/>
      <c r="T22" s="152"/>
      <c r="U22" s="152"/>
      <c r="V22" s="152"/>
      <c r="W22" s="152"/>
      <c r="X22" s="152"/>
      <c r="Y22" s="152"/>
      <c r="Z22" s="152"/>
      <c r="AA22" s="152"/>
      <c r="AB22" s="152"/>
    </row>
    <row r="23" spans="2:28">
      <c r="B23" s="106" t="s">
        <v>908</v>
      </c>
      <c r="C23" s="24" t="s">
        <v>893</v>
      </c>
      <c r="D23" s="25" t="s">
        <v>27</v>
      </c>
      <c r="E23" s="174"/>
      <c r="F23" s="174"/>
      <c r="G23" s="174"/>
      <c r="H23" s="174"/>
      <c r="I23" s="174"/>
      <c r="J23" s="174"/>
      <c r="K23" s="174"/>
      <c r="L23" s="174"/>
      <c r="M23" s="174"/>
      <c r="N23" s="174"/>
      <c r="O23" s="174"/>
      <c r="P23" s="174"/>
      <c r="Q23" s="174"/>
      <c r="R23" s="174"/>
      <c r="S23" s="174"/>
      <c r="T23" s="174"/>
      <c r="U23" s="174"/>
      <c r="V23" s="174"/>
      <c r="W23" s="174"/>
      <c r="X23" s="174"/>
      <c r="Y23" s="174"/>
      <c r="Z23" s="174"/>
      <c r="AA23" s="174"/>
      <c r="AB23" s="174"/>
    </row>
    <row r="24" spans="2:28">
      <c r="B24" s="105" t="s">
        <v>909</v>
      </c>
      <c r="C24" s="23" t="s">
        <v>910</v>
      </c>
      <c r="D24" s="19" t="s">
        <v>27</v>
      </c>
      <c r="E24" s="174"/>
      <c r="F24" s="174"/>
      <c r="G24" s="174"/>
      <c r="H24" s="174"/>
      <c r="I24" s="174"/>
      <c r="J24" s="174"/>
      <c r="K24" s="174"/>
      <c r="L24" s="174"/>
      <c r="M24" s="174"/>
      <c r="N24" s="174"/>
      <c r="O24" s="174"/>
      <c r="P24" s="174"/>
      <c r="Q24" s="174"/>
      <c r="R24" s="174"/>
      <c r="S24" s="174"/>
      <c r="T24" s="174"/>
      <c r="U24" s="174"/>
      <c r="V24" s="174"/>
      <c r="W24" s="174"/>
      <c r="X24" s="174"/>
      <c r="Y24" s="174"/>
      <c r="Z24" s="174"/>
      <c r="AA24" s="174"/>
      <c r="AB24" s="174"/>
    </row>
    <row r="25" spans="2:28">
      <c r="B25" s="106" t="s">
        <v>911</v>
      </c>
      <c r="C25" s="24" t="s">
        <v>912</v>
      </c>
      <c r="D25" s="25" t="s">
        <v>27</v>
      </c>
      <c r="E25" s="152"/>
      <c r="F25" s="152"/>
      <c r="G25" s="152"/>
      <c r="H25" s="152"/>
      <c r="I25" s="152"/>
      <c r="J25" s="152"/>
      <c r="K25" s="152"/>
      <c r="L25" s="152"/>
      <c r="M25" s="152"/>
      <c r="N25" s="152"/>
      <c r="O25" s="152"/>
      <c r="P25" s="152"/>
      <c r="Q25" s="152"/>
      <c r="R25" s="152"/>
      <c r="S25" s="152"/>
      <c r="T25" s="152"/>
      <c r="U25" s="152"/>
      <c r="V25" s="152"/>
      <c r="W25" s="152"/>
      <c r="X25" s="152"/>
      <c r="Y25" s="152"/>
      <c r="Z25" s="152"/>
      <c r="AA25" s="152"/>
      <c r="AB25" s="152"/>
    </row>
    <row r="26" spans="2:28">
      <c r="B26" s="105" t="s">
        <v>913</v>
      </c>
      <c r="C26" s="23" t="s">
        <v>899</v>
      </c>
      <c r="D26" s="19" t="s">
        <v>27</v>
      </c>
      <c r="E26" s="155"/>
      <c r="F26" s="155"/>
      <c r="G26" s="155"/>
      <c r="H26" s="155"/>
      <c r="I26" s="155"/>
      <c r="J26" s="155"/>
      <c r="K26" s="155"/>
      <c r="L26" s="155"/>
      <c r="M26" s="155"/>
      <c r="N26" s="155"/>
      <c r="O26" s="155"/>
      <c r="P26" s="155"/>
      <c r="Q26" s="155"/>
      <c r="R26" s="155"/>
      <c r="S26" s="155"/>
      <c r="T26" s="155"/>
      <c r="U26" s="155"/>
      <c r="V26" s="155"/>
      <c r="W26" s="155"/>
      <c r="X26" s="155"/>
      <c r="Y26" s="155"/>
      <c r="Z26" s="155"/>
      <c r="AA26" s="155"/>
      <c r="AB26" s="155"/>
    </row>
    <row r="27" spans="2:28">
      <c r="B27" s="107" t="s">
        <v>914</v>
      </c>
      <c r="C27" s="32" t="s">
        <v>901</v>
      </c>
      <c r="D27" s="21" t="s">
        <v>27</v>
      </c>
      <c r="E27" s="152"/>
      <c r="F27" s="152"/>
      <c r="G27" s="152"/>
      <c r="H27" s="152"/>
      <c r="I27" s="152"/>
      <c r="J27" s="152"/>
      <c r="K27" s="152"/>
      <c r="L27" s="152"/>
      <c r="M27" s="152"/>
      <c r="N27" s="152"/>
      <c r="O27" s="152"/>
      <c r="P27" s="152"/>
      <c r="Q27" s="152"/>
      <c r="R27" s="152"/>
      <c r="S27" s="152"/>
      <c r="T27" s="152"/>
      <c r="U27" s="152"/>
      <c r="V27" s="152"/>
      <c r="W27" s="152"/>
      <c r="X27" s="152"/>
      <c r="Y27" s="152"/>
      <c r="Z27" s="152"/>
      <c r="AA27" s="152"/>
      <c r="AB27" s="152"/>
    </row>
    <row r="28" spans="2:28">
      <c r="B28" s="102" t="s">
        <v>915</v>
      </c>
      <c r="C28" s="103" t="s">
        <v>916</v>
      </c>
      <c r="D28" s="104" t="s">
        <v>27</v>
      </c>
      <c r="E28" s="148"/>
      <c r="F28" s="148"/>
      <c r="G28" s="148"/>
      <c r="H28" s="148"/>
      <c r="I28" s="148"/>
      <c r="J28" s="148"/>
      <c r="K28" s="148"/>
      <c r="L28" s="148"/>
      <c r="M28" s="148"/>
      <c r="N28" s="148"/>
      <c r="O28" s="148"/>
      <c r="P28" s="148"/>
      <c r="Q28" s="148"/>
      <c r="R28" s="148"/>
      <c r="S28" s="148"/>
      <c r="T28" s="148"/>
      <c r="U28" s="148"/>
      <c r="V28" s="148"/>
      <c r="W28" s="148"/>
      <c r="X28" s="148"/>
      <c r="Y28" s="148"/>
      <c r="Z28" s="148"/>
      <c r="AA28" s="148"/>
      <c r="AB28" s="148"/>
    </row>
    <row r="29" spans="2:28">
      <c r="B29" s="105" t="s">
        <v>917</v>
      </c>
      <c r="C29" s="23" t="s">
        <v>885</v>
      </c>
      <c r="D29" s="19" t="s">
        <v>27</v>
      </c>
      <c r="E29" s="152"/>
      <c r="F29" s="152"/>
      <c r="G29" s="152"/>
      <c r="H29" s="152"/>
      <c r="I29" s="152"/>
      <c r="J29" s="152"/>
      <c r="K29" s="152"/>
      <c r="L29" s="152"/>
      <c r="M29" s="152"/>
      <c r="N29" s="152"/>
      <c r="O29" s="152"/>
      <c r="P29" s="152"/>
      <c r="Q29" s="152"/>
      <c r="R29" s="152"/>
      <c r="S29" s="152"/>
      <c r="T29" s="152"/>
      <c r="U29" s="152"/>
      <c r="V29" s="152"/>
      <c r="W29" s="152"/>
      <c r="X29" s="152"/>
      <c r="Y29" s="152"/>
      <c r="Z29" s="152"/>
      <c r="AA29" s="152"/>
      <c r="AB29" s="152"/>
    </row>
    <row r="30" spans="2:28">
      <c r="B30" s="106" t="s">
        <v>918</v>
      </c>
      <c r="C30" s="24" t="s">
        <v>887</v>
      </c>
      <c r="D30" s="25" t="s">
        <v>27</v>
      </c>
      <c r="E30" s="174"/>
      <c r="F30" s="174"/>
      <c r="G30" s="174"/>
      <c r="H30" s="174"/>
      <c r="I30" s="174"/>
      <c r="J30" s="174"/>
      <c r="K30" s="174"/>
      <c r="L30" s="174"/>
      <c r="M30" s="174"/>
      <c r="N30" s="174"/>
      <c r="O30" s="174"/>
      <c r="P30" s="174"/>
      <c r="Q30" s="174"/>
      <c r="R30" s="174"/>
      <c r="S30" s="174"/>
      <c r="T30" s="174"/>
      <c r="U30" s="174"/>
      <c r="V30" s="174"/>
      <c r="W30" s="174"/>
      <c r="X30" s="174"/>
      <c r="Y30" s="174"/>
      <c r="Z30" s="174"/>
      <c r="AA30" s="174"/>
      <c r="AB30" s="174"/>
    </row>
    <row r="31" spans="2:28">
      <c r="B31" s="105" t="s">
        <v>919</v>
      </c>
      <c r="C31" s="23" t="s">
        <v>889</v>
      </c>
      <c r="D31" s="19" t="s">
        <v>27</v>
      </c>
      <c r="E31" s="174"/>
      <c r="F31" s="174"/>
      <c r="G31" s="174"/>
      <c r="H31" s="174"/>
      <c r="I31" s="174"/>
      <c r="J31" s="174"/>
      <c r="K31" s="174"/>
      <c r="L31" s="174"/>
      <c r="M31" s="174"/>
      <c r="N31" s="174"/>
      <c r="O31" s="174"/>
      <c r="P31" s="174"/>
      <c r="Q31" s="174"/>
      <c r="R31" s="174"/>
      <c r="S31" s="174"/>
      <c r="T31" s="174"/>
      <c r="U31" s="174"/>
      <c r="V31" s="174"/>
      <c r="W31" s="174"/>
      <c r="X31" s="174"/>
      <c r="Y31" s="174"/>
      <c r="Z31" s="174"/>
      <c r="AA31" s="174"/>
      <c r="AB31" s="174"/>
    </row>
    <row r="32" spans="2:28">
      <c r="B32" s="108" t="s">
        <v>920</v>
      </c>
      <c r="C32" s="109" t="s">
        <v>921</v>
      </c>
      <c r="D32" s="19" t="s">
        <v>27</v>
      </c>
      <c r="E32" s="174"/>
      <c r="F32" s="174"/>
      <c r="G32" s="174"/>
      <c r="H32" s="174"/>
      <c r="I32" s="174"/>
      <c r="J32" s="174"/>
      <c r="K32" s="174"/>
      <c r="L32" s="174"/>
      <c r="M32" s="174"/>
      <c r="N32" s="174"/>
      <c r="O32" s="174"/>
      <c r="P32" s="174"/>
      <c r="Q32" s="174"/>
      <c r="R32" s="174"/>
      <c r="S32" s="174"/>
      <c r="T32" s="174"/>
      <c r="U32" s="174"/>
      <c r="V32" s="174"/>
      <c r="W32" s="174"/>
      <c r="X32" s="174"/>
      <c r="Y32" s="174"/>
      <c r="Z32" s="174"/>
      <c r="AA32" s="174"/>
      <c r="AB32" s="174"/>
    </row>
    <row r="33" spans="2:28">
      <c r="B33" s="105" t="s">
        <v>922</v>
      </c>
      <c r="C33" s="23" t="s">
        <v>923</v>
      </c>
      <c r="D33" s="19" t="s">
        <v>27</v>
      </c>
      <c r="E33" s="155"/>
      <c r="F33" s="155"/>
      <c r="G33" s="155"/>
      <c r="H33" s="155"/>
      <c r="I33" s="155"/>
      <c r="J33" s="155"/>
      <c r="K33" s="155"/>
      <c r="L33" s="155"/>
      <c r="M33" s="155"/>
      <c r="N33" s="155"/>
      <c r="O33" s="155"/>
      <c r="P33" s="155"/>
      <c r="Q33" s="155"/>
      <c r="R33" s="155"/>
      <c r="S33" s="155"/>
      <c r="T33" s="155"/>
      <c r="U33" s="155"/>
      <c r="V33" s="155"/>
      <c r="W33" s="155"/>
      <c r="X33" s="155"/>
      <c r="Y33" s="155"/>
      <c r="Z33" s="155"/>
      <c r="AA33" s="155"/>
      <c r="AB33" s="155"/>
    </row>
    <row r="34" spans="2:28">
      <c r="B34" s="108" t="s">
        <v>924</v>
      </c>
      <c r="C34" s="109" t="s">
        <v>921</v>
      </c>
      <c r="D34" s="110" t="s">
        <v>27</v>
      </c>
      <c r="E34" s="155"/>
      <c r="F34" s="155"/>
      <c r="G34" s="155"/>
      <c r="H34" s="155"/>
      <c r="I34" s="155"/>
      <c r="J34" s="155"/>
      <c r="K34" s="155"/>
      <c r="L34" s="155"/>
      <c r="M34" s="155"/>
      <c r="N34" s="155"/>
      <c r="O34" s="155"/>
      <c r="P34" s="155"/>
      <c r="Q34" s="155"/>
      <c r="R34" s="155"/>
      <c r="S34" s="155"/>
      <c r="T34" s="155"/>
      <c r="U34" s="155"/>
      <c r="V34" s="155"/>
      <c r="W34" s="155"/>
      <c r="X34" s="155"/>
      <c r="Y34" s="155"/>
      <c r="Z34" s="155"/>
      <c r="AA34" s="155"/>
      <c r="AB34" s="155"/>
    </row>
    <row r="35" spans="2:28">
      <c r="B35" s="106" t="s">
        <v>925</v>
      </c>
      <c r="C35" s="24" t="s">
        <v>926</v>
      </c>
      <c r="D35" s="25" t="s">
        <v>27</v>
      </c>
      <c r="E35" s="152"/>
      <c r="F35" s="152"/>
      <c r="G35" s="152"/>
      <c r="H35" s="152"/>
      <c r="I35" s="152"/>
      <c r="J35" s="152"/>
      <c r="K35" s="152"/>
      <c r="L35" s="152"/>
      <c r="M35" s="152"/>
      <c r="N35" s="152"/>
      <c r="O35" s="152"/>
      <c r="P35" s="152"/>
      <c r="Q35" s="152"/>
      <c r="R35" s="152"/>
      <c r="S35" s="152"/>
      <c r="T35" s="152"/>
      <c r="U35" s="152"/>
      <c r="V35" s="152"/>
      <c r="W35" s="152"/>
      <c r="X35" s="152"/>
      <c r="Y35" s="152"/>
      <c r="Z35" s="152"/>
      <c r="AA35" s="152"/>
      <c r="AB35" s="152"/>
    </row>
    <row r="36" spans="2:28">
      <c r="B36" s="105" t="s">
        <v>927</v>
      </c>
      <c r="C36" s="23" t="s">
        <v>895</v>
      </c>
      <c r="D36" s="19" t="s">
        <v>27</v>
      </c>
      <c r="E36" s="152"/>
      <c r="F36" s="152"/>
      <c r="G36" s="152"/>
      <c r="H36" s="152"/>
      <c r="I36" s="152"/>
      <c r="J36" s="152"/>
      <c r="K36" s="152"/>
      <c r="L36" s="152"/>
      <c r="M36" s="152"/>
      <c r="N36" s="152"/>
      <c r="O36" s="152"/>
      <c r="P36" s="152"/>
      <c r="Q36" s="152"/>
      <c r="R36" s="152"/>
      <c r="S36" s="152"/>
      <c r="T36" s="152"/>
      <c r="U36" s="152"/>
      <c r="V36" s="152"/>
      <c r="W36" s="152"/>
      <c r="X36" s="152"/>
      <c r="Y36" s="152"/>
      <c r="Z36" s="152"/>
      <c r="AA36" s="152"/>
      <c r="AB36" s="152"/>
    </row>
    <row r="37" spans="2:28">
      <c r="B37" s="106" t="s">
        <v>928</v>
      </c>
      <c r="C37" s="24" t="s">
        <v>897</v>
      </c>
      <c r="D37" s="25" t="s">
        <v>27</v>
      </c>
      <c r="E37" s="155"/>
      <c r="F37" s="155"/>
      <c r="G37" s="155"/>
      <c r="H37" s="155"/>
      <c r="I37" s="155"/>
      <c r="J37" s="155"/>
      <c r="K37" s="155"/>
      <c r="L37" s="155"/>
      <c r="M37" s="155"/>
      <c r="N37" s="155"/>
      <c r="O37" s="155"/>
      <c r="P37" s="155"/>
      <c r="Q37" s="155"/>
      <c r="R37" s="155"/>
      <c r="S37" s="155"/>
      <c r="T37" s="155"/>
      <c r="U37" s="155"/>
      <c r="V37" s="155"/>
      <c r="W37" s="155"/>
      <c r="X37" s="155"/>
      <c r="Y37" s="155"/>
      <c r="Z37" s="155"/>
      <c r="AA37" s="155"/>
      <c r="AB37" s="155"/>
    </row>
    <row r="38" spans="2:28">
      <c r="B38" s="105" t="s">
        <v>929</v>
      </c>
      <c r="C38" s="23" t="s">
        <v>899</v>
      </c>
      <c r="D38" s="19" t="s">
        <v>27</v>
      </c>
      <c r="E38" s="152"/>
      <c r="F38" s="152"/>
      <c r="G38" s="152"/>
      <c r="H38" s="152"/>
      <c r="I38" s="152"/>
      <c r="J38" s="152"/>
      <c r="K38" s="152"/>
      <c r="L38" s="152"/>
      <c r="M38" s="152"/>
      <c r="N38" s="152"/>
      <c r="O38" s="152"/>
      <c r="P38" s="152"/>
      <c r="Q38" s="152"/>
      <c r="R38" s="152"/>
      <c r="S38" s="152"/>
      <c r="T38" s="152"/>
      <c r="U38" s="152"/>
      <c r="V38" s="152"/>
      <c r="W38" s="152"/>
      <c r="X38" s="152"/>
      <c r="Y38" s="152"/>
      <c r="Z38" s="152"/>
      <c r="AA38" s="152"/>
      <c r="AB38" s="152"/>
    </row>
    <row r="39" spans="2:28">
      <c r="B39" s="107" t="s">
        <v>930</v>
      </c>
      <c r="C39" s="32" t="s">
        <v>901</v>
      </c>
      <c r="D39" s="21" t="s">
        <v>27</v>
      </c>
      <c r="E39" s="152"/>
      <c r="F39" s="152"/>
      <c r="G39" s="152"/>
      <c r="H39" s="152"/>
      <c r="I39" s="152"/>
      <c r="J39" s="152"/>
      <c r="K39" s="152"/>
      <c r="L39" s="152"/>
      <c r="M39" s="152"/>
      <c r="N39" s="152"/>
      <c r="O39" s="152"/>
      <c r="P39" s="152"/>
      <c r="Q39" s="152"/>
      <c r="R39" s="152"/>
      <c r="S39" s="152"/>
      <c r="T39" s="152"/>
      <c r="U39" s="152"/>
      <c r="V39" s="152"/>
      <c r="W39" s="152"/>
      <c r="X39" s="152"/>
      <c r="Y39" s="152"/>
      <c r="Z39" s="152"/>
      <c r="AA39" s="152"/>
      <c r="AB39" s="152"/>
    </row>
    <row r="40" spans="2:28">
      <c r="B40" s="102" t="s">
        <v>931</v>
      </c>
      <c r="C40" s="103" t="s">
        <v>932</v>
      </c>
      <c r="D40" s="104" t="s">
        <v>27</v>
      </c>
      <c r="E40" s="148"/>
      <c r="F40" s="148"/>
      <c r="G40" s="148"/>
      <c r="H40" s="148"/>
      <c r="I40" s="148"/>
      <c r="J40" s="148"/>
      <c r="K40" s="148"/>
      <c r="L40" s="148"/>
      <c r="M40" s="148"/>
      <c r="N40" s="148"/>
      <c r="O40" s="148"/>
      <c r="P40" s="148"/>
      <c r="Q40" s="148"/>
      <c r="R40" s="148"/>
      <c r="S40" s="148"/>
      <c r="T40" s="148"/>
      <c r="U40" s="148"/>
      <c r="V40" s="148"/>
      <c r="W40" s="148"/>
      <c r="X40" s="148"/>
      <c r="Y40" s="148"/>
      <c r="Z40" s="148"/>
      <c r="AA40" s="148"/>
      <c r="AB40" s="148"/>
    </row>
    <row r="41" spans="2:28">
      <c r="B41" s="105" t="s">
        <v>933</v>
      </c>
      <c r="C41" s="23" t="s">
        <v>885</v>
      </c>
      <c r="D41" s="19" t="s">
        <v>27</v>
      </c>
      <c r="E41" s="152"/>
      <c r="F41" s="152"/>
      <c r="G41" s="152"/>
      <c r="H41" s="152"/>
      <c r="I41" s="152"/>
      <c r="J41" s="152"/>
      <c r="K41" s="152"/>
      <c r="L41" s="152"/>
      <c r="M41" s="152"/>
      <c r="N41" s="152"/>
      <c r="O41" s="152"/>
      <c r="P41" s="152"/>
      <c r="Q41" s="152"/>
      <c r="R41" s="152"/>
      <c r="S41" s="152"/>
      <c r="T41" s="152"/>
      <c r="U41" s="152"/>
      <c r="V41" s="152"/>
      <c r="W41" s="152"/>
      <c r="X41" s="152"/>
      <c r="Y41" s="152"/>
      <c r="Z41" s="152"/>
      <c r="AA41" s="152"/>
      <c r="AB41" s="152"/>
    </row>
    <row r="42" spans="2:28">
      <c r="B42" s="106" t="s">
        <v>934</v>
      </c>
      <c r="C42" s="24" t="s">
        <v>887</v>
      </c>
      <c r="D42" s="25" t="s">
        <v>27</v>
      </c>
      <c r="E42" s="152"/>
      <c r="F42" s="152"/>
      <c r="G42" s="152"/>
      <c r="H42" s="152"/>
      <c r="I42" s="152"/>
      <c r="J42" s="152"/>
      <c r="K42" s="152"/>
      <c r="L42" s="152"/>
      <c r="M42" s="152"/>
      <c r="N42" s="152"/>
      <c r="O42" s="152"/>
      <c r="P42" s="152"/>
      <c r="Q42" s="152"/>
      <c r="R42" s="152"/>
      <c r="S42" s="152"/>
      <c r="T42" s="152"/>
      <c r="U42" s="152"/>
      <c r="V42" s="152"/>
      <c r="W42" s="152"/>
      <c r="X42" s="152"/>
      <c r="Y42" s="152"/>
      <c r="Z42" s="152"/>
      <c r="AA42" s="152"/>
      <c r="AB42" s="152"/>
    </row>
    <row r="43" spans="2:28">
      <c r="B43" s="105" t="s">
        <v>935</v>
      </c>
      <c r="C43" s="23" t="s">
        <v>889</v>
      </c>
      <c r="D43" s="89" t="s">
        <v>27</v>
      </c>
      <c r="E43" s="152"/>
      <c r="F43" s="152"/>
      <c r="G43" s="152"/>
      <c r="H43" s="152"/>
      <c r="I43" s="152"/>
      <c r="J43" s="152"/>
      <c r="K43" s="152"/>
      <c r="L43" s="152"/>
      <c r="M43" s="152"/>
      <c r="N43" s="152"/>
      <c r="O43" s="152"/>
      <c r="P43" s="152"/>
      <c r="Q43" s="152"/>
      <c r="R43" s="152"/>
      <c r="S43" s="152"/>
      <c r="T43" s="152"/>
      <c r="U43" s="152"/>
      <c r="V43" s="152"/>
      <c r="W43" s="152"/>
      <c r="X43" s="152"/>
      <c r="Y43" s="152"/>
      <c r="Z43" s="152"/>
      <c r="AA43" s="152"/>
      <c r="AB43" s="152"/>
    </row>
    <row r="44" spans="2:28">
      <c r="B44" s="108" t="s">
        <v>936</v>
      </c>
      <c r="C44" s="109" t="s">
        <v>921</v>
      </c>
      <c r="D44" s="111" t="s">
        <v>27</v>
      </c>
      <c r="E44" s="152"/>
      <c r="F44" s="152"/>
      <c r="G44" s="152"/>
      <c r="H44" s="152"/>
      <c r="I44" s="152"/>
      <c r="J44" s="152"/>
      <c r="K44" s="152"/>
      <c r="L44" s="152"/>
      <c r="M44" s="152"/>
      <c r="N44" s="152"/>
      <c r="O44" s="152"/>
      <c r="P44" s="152"/>
      <c r="Q44" s="152"/>
      <c r="R44" s="152"/>
      <c r="S44" s="152"/>
      <c r="T44" s="152"/>
      <c r="U44" s="152"/>
      <c r="V44" s="152"/>
      <c r="W44" s="152"/>
      <c r="X44" s="152"/>
      <c r="Y44" s="152"/>
      <c r="Z44" s="152"/>
      <c r="AA44" s="152"/>
      <c r="AB44" s="152"/>
    </row>
    <row r="45" spans="2:28">
      <c r="B45" s="105" t="s">
        <v>937</v>
      </c>
      <c r="C45" s="23" t="s">
        <v>923</v>
      </c>
      <c r="D45" s="80" t="s">
        <v>27</v>
      </c>
      <c r="E45" s="152"/>
      <c r="F45" s="152"/>
      <c r="G45" s="152"/>
      <c r="H45" s="152"/>
      <c r="I45" s="152"/>
      <c r="J45" s="152"/>
      <c r="K45" s="152"/>
      <c r="L45" s="152"/>
      <c r="M45" s="152"/>
      <c r="N45" s="152"/>
      <c r="O45" s="152"/>
      <c r="P45" s="152"/>
      <c r="Q45" s="152"/>
      <c r="R45" s="152"/>
      <c r="S45" s="152"/>
      <c r="T45" s="152"/>
      <c r="U45" s="152"/>
      <c r="V45" s="152"/>
      <c r="W45" s="152"/>
      <c r="X45" s="152"/>
      <c r="Y45" s="152"/>
      <c r="Z45" s="152"/>
      <c r="AA45" s="152"/>
      <c r="AB45" s="152"/>
    </row>
    <row r="46" spans="2:28">
      <c r="B46" s="108" t="s">
        <v>938</v>
      </c>
      <c r="C46" s="109" t="s">
        <v>921</v>
      </c>
      <c r="D46" s="111" t="s">
        <v>27</v>
      </c>
      <c r="E46" s="152"/>
      <c r="F46" s="152"/>
      <c r="G46" s="152"/>
      <c r="H46" s="152"/>
      <c r="I46" s="152"/>
      <c r="J46" s="152"/>
      <c r="K46" s="152"/>
      <c r="L46" s="152"/>
      <c r="M46" s="152"/>
      <c r="N46" s="152"/>
      <c r="O46" s="152"/>
      <c r="P46" s="152"/>
      <c r="Q46" s="152"/>
      <c r="R46" s="152"/>
      <c r="S46" s="152"/>
      <c r="T46" s="152"/>
      <c r="U46" s="152"/>
      <c r="V46" s="152"/>
      <c r="W46" s="152"/>
      <c r="X46" s="152"/>
      <c r="Y46" s="152"/>
      <c r="Z46" s="152"/>
      <c r="AA46" s="152"/>
      <c r="AB46" s="152"/>
    </row>
    <row r="47" spans="2:28">
      <c r="B47" s="106" t="s">
        <v>939</v>
      </c>
      <c r="C47" s="24" t="s">
        <v>926</v>
      </c>
      <c r="D47" s="90" t="s">
        <v>27</v>
      </c>
      <c r="E47" s="152"/>
      <c r="F47" s="152"/>
      <c r="G47" s="152"/>
      <c r="H47" s="152"/>
      <c r="I47" s="152"/>
      <c r="J47" s="152"/>
      <c r="K47" s="152"/>
      <c r="L47" s="152"/>
      <c r="M47" s="152"/>
      <c r="N47" s="152"/>
      <c r="O47" s="152"/>
      <c r="P47" s="152"/>
      <c r="Q47" s="152"/>
      <c r="R47" s="152"/>
      <c r="S47" s="152"/>
      <c r="T47" s="152"/>
      <c r="U47" s="152"/>
      <c r="V47" s="152"/>
      <c r="W47" s="152"/>
      <c r="X47" s="152"/>
      <c r="Y47" s="152"/>
      <c r="Z47" s="152"/>
      <c r="AA47" s="152"/>
      <c r="AB47" s="152"/>
    </row>
    <row r="48" spans="2:28">
      <c r="B48" s="105" t="s">
        <v>940</v>
      </c>
      <c r="C48" s="23" t="s">
        <v>895</v>
      </c>
      <c r="D48" s="80" t="s">
        <v>27</v>
      </c>
      <c r="E48" s="152"/>
      <c r="F48" s="152"/>
      <c r="G48" s="152"/>
      <c r="H48" s="152"/>
      <c r="I48" s="152"/>
      <c r="J48" s="152"/>
      <c r="K48" s="152"/>
      <c r="L48" s="152"/>
      <c r="M48" s="152"/>
      <c r="N48" s="152"/>
      <c r="O48" s="152"/>
      <c r="P48" s="152"/>
      <c r="Q48" s="152"/>
      <c r="R48" s="152"/>
      <c r="S48" s="152"/>
      <c r="T48" s="152"/>
      <c r="U48" s="152"/>
      <c r="V48" s="152"/>
      <c r="W48" s="152"/>
      <c r="X48" s="152"/>
      <c r="Y48" s="152"/>
      <c r="Z48" s="152"/>
      <c r="AA48" s="152"/>
      <c r="AB48" s="152"/>
    </row>
    <row r="49" spans="2:28">
      <c r="B49" s="106" t="s">
        <v>941</v>
      </c>
      <c r="C49" s="24" t="s">
        <v>897</v>
      </c>
      <c r="D49" s="90" t="s">
        <v>27</v>
      </c>
      <c r="E49" s="152"/>
      <c r="F49" s="152"/>
      <c r="G49" s="152"/>
      <c r="H49" s="152"/>
      <c r="I49" s="152"/>
      <c r="J49" s="152"/>
      <c r="K49" s="152"/>
      <c r="L49" s="152"/>
      <c r="M49" s="152"/>
      <c r="N49" s="152"/>
      <c r="O49" s="152"/>
      <c r="P49" s="152"/>
      <c r="Q49" s="152"/>
      <c r="R49" s="152"/>
      <c r="S49" s="152"/>
      <c r="T49" s="152"/>
      <c r="U49" s="152"/>
      <c r="V49" s="152"/>
      <c r="W49" s="152"/>
      <c r="X49" s="152"/>
      <c r="Y49" s="152"/>
      <c r="Z49" s="152"/>
      <c r="AA49" s="152"/>
      <c r="AB49" s="152"/>
    </row>
    <row r="50" spans="2:28">
      <c r="B50" s="105" t="s">
        <v>942</v>
      </c>
      <c r="C50" s="23" t="s">
        <v>899</v>
      </c>
      <c r="D50" s="80" t="s">
        <v>27</v>
      </c>
      <c r="E50" s="152"/>
      <c r="F50" s="152"/>
      <c r="G50" s="152"/>
      <c r="H50" s="152"/>
      <c r="I50" s="152"/>
      <c r="J50" s="152"/>
      <c r="K50" s="152"/>
      <c r="L50" s="152"/>
      <c r="M50" s="152"/>
      <c r="N50" s="152"/>
      <c r="O50" s="152"/>
      <c r="P50" s="152"/>
      <c r="Q50" s="152"/>
      <c r="R50" s="152"/>
      <c r="S50" s="152"/>
      <c r="T50" s="152"/>
      <c r="U50" s="152"/>
      <c r="V50" s="152"/>
      <c r="W50" s="152"/>
      <c r="X50" s="152"/>
      <c r="Y50" s="152"/>
      <c r="Z50" s="152"/>
      <c r="AA50" s="152"/>
      <c r="AB50" s="152"/>
    </row>
    <row r="51" spans="2:28">
      <c r="B51" s="107" t="s">
        <v>943</v>
      </c>
      <c r="C51" s="32" t="s">
        <v>901</v>
      </c>
      <c r="D51" s="81" t="s">
        <v>27</v>
      </c>
      <c r="E51" s="152"/>
      <c r="F51" s="152"/>
      <c r="G51" s="152"/>
      <c r="H51" s="152"/>
      <c r="I51" s="152"/>
      <c r="J51" s="152"/>
      <c r="K51" s="152"/>
      <c r="L51" s="152"/>
      <c r="M51" s="152"/>
      <c r="N51" s="152"/>
      <c r="O51" s="152"/>
      <c r="P51" s="152"/>
      <c r="Q51" s="152"/>
      <c r="R51" s="152"/>
      <c r="S51" s="152"/>
      <c r="T51" s="152"/>
      <c r="U51" s="152"/>
      <c r="V51" s="152"/>
      <c r="W51" s="152"/>
      <c r="X51" s="152"/>
      <c r="Y51" s="152"/>
      <c r="Z51" s="152"/>
      <c r="AA51" s="152"/>
      <c r="AB51" s="152"/>
    </row>
    <row r="52" spans="2:28">
      <c r="B52" s="102" t="s">
        <v>944</v>
      </c>
      <c r="C52" s="103" t="s">
        <v>516</v>
      </c>
      <c r="D52" s="104" t="s">
        <v>27</v>
      </c>
      <c r="E52" s="148"/>
      <c r="F52" s="148"/>
      <c r="G52" s="148"/>
      <c r="H52" s="148"/>
      <c r="I52" s="148"/>
      <c r="J52" s="148"/>
      <c r="K52" s="148"/>
      <c r="L52" s="148"/>
      <c r="M52" s="148"/>
      <c r="N52" s="148"/>
      <c r="O52" s="148"/>
      <c r="P52" s="148"/>
      <c r="Q52" s="148"/>
      <c r="R52" s="148"/>
      <c r="S52" s="148"/>
      <c r="T52" s="148"/>
      <c r="U52" s="148"/>
      <c r="V52" s="148"/>
      <c r="W52" s="148"/>
      <c r="X52" s="148"/>
      <c r="Y52" s="148"/>
      <c r="Z52" s="148"/>
      <c r="AA52" s="148"/>
      <c r="AB52" s="148"/>
    </row>
    <row r="53" spans="2:28">
      <c r="B53" s="105" t="s">
        <v>945</v>
      </c>
      <c r="C53" s="23" t="s">
        <v>885</v>
      </c>
      <c r="D53" s="80" t="s">
        <v>27</v>
      </c>
      <c r="E53" s="152"/>
      <c r="F53" s="152"/>
      <c r="G53" s="152"/>
      <c r="H53" s="152"/>
      <c r="I53" s="152"/>
      <c r="J53" s="152"/>
      <c r="K53" s="152"/>
      <c r="L53" s="152"/>
      <c r="M53" s="152"/>
      <c r="N53" s="152"/>
      <c r="O53" s="152"/>
      <c r="P53" s="152"/>
      <c r="Q53" s="152"/>
      <c r="R53" s="152"/>
      <c r="S53" s="152"/>
      <c r="T53" s="152"/>
      <c r="U53" s="152"/>
      <c r="V53" s="152"/>
      <c r="W53" s="152"/>
      <c r="X53" s="152"/>
      <c r="Y53" s="152"/>
      <c r="Z53" s="152"/>
      <c r="AA53" s="152"/>
      <c r="AB53" s="152"/>
    </row>
    <row r="54" spans="2:28">
      <c r="B54" s="106" t="s">
        <v>946</v>
      </c>
      <c r="C54" s="24" t="s">
        <v>887</v>
      </c>
      <c r="D54" s="90" t="s">
        <v>27</v>
      </c>
      <c r="E54" s="152"/>
      <c r="F54" s="152"/>
      <c r="G54" s="152"/>
      <c r="H54" s="152"/>
      <c r="I54" s="152"/>
      <c r="J54" s="152"/>
      <c r="K54" s="152"/>
      <c r="L54" s="152"/>
      <c r="M54" s="152"/>
      <c r="N54" s="152"/>
      <c r="O54" s="152"/>
      <c r="P54" s="152"/>
      <c r="Q54" s="152"/>
      <c r="R54" s="152"/>
      <c r="S54" s="152"/>
      <c r="T54" s="152"/>
      <c r="U54" s="152"/>
      <c r="V54" s="152"/>
      <c r="W54" s="152"/>
      <c r="X54" s="152"/>
      <c r="Y54" s="152"/>
      <c r="Z54" s="152"/>
      <c r="AA54" s="152"/>
      <c r="AB54" s="152"/>
    </row>
    <row r="55" spans="2:28">
      <c r="B55" s="105" t="s">
        <v>947</v>
      </c>
      <c r="C55" s="23" t="s">
        <v>889</v>
      </c>
      <c r="D55" s="80" t="s">
        <v>27</v>
      </c>
      <c r="E55" s="152"/>
      <c r="F55" s="152"/>
      <c r="G55" s="152"/>
      <c r="H55" s="152"/>
      <c r="I55" s="152"/>
      <c r="J55" s="152"/>
      <c r="K55" s="152"/>
      <c r="L55" s="152"/>
      <c r="M55" s="152"/>
      <c r="N55" s="152"/>
      <c r="O55" s="152"/>
      <c r="P55" s="152"/>
      <c r="Q55" s="152"/>
      <c r="R55" s="152"/>
      <c r="S55" s="152"/>
      <c r="T55" s="152"/>
      <c r="U55" s="152"/>
      <c r="V55" s="152"/>
      <c r="W55" s="152"/>
      <c r="X55" s="152"/>
      <c r="Y55" s="152"/>
      <c r="Z55" s="152"/>
      <c r="AA55" s="152"/>
      <c r="AB55" s="152"/>
    </row>
    <row r="56" spans="2:28">
      <c r="B56" s="108" t="s">
        <v>948</v>
      </c>
      <c r="C56" s="109" t="s">
        <v>921</v>
      </c>
      <c r="D56" s="111" t="s">
        <v>27</v>
      </c>
      <c r="E56" s="152"/>
      <c r="F56" s="152"/>
      <c r="G56" s="152"/>
      <c r="H56" s="152"/>
      <c r="I56" s="152"/>
      <c r="J56" s="152"/>
      <c r="K56" s="152"/>
      <c r="L56" s="152"/>
      <c r="M56" s="152"/>
      <c r="N56" s="152"/>
      <c r="O56" s="152"/>
      <c r="P56" s="152"/>
      <c r="Q56" s="152"/>
      <c r="R56" s="152"/>
      <c r="S56" s="152"/>
      <c r="T56" s="152"/>
      <c r="U56" s="152"/>
      <c r="V56" s="152"/>
      <c r="W56" s="152"/>
      <c r="X56" s="152"/>
      <c r="Y56" s="152"/>
      <c r="Z56" s="152"/>
      <c r="AA56" s="152"/>
      <c r="AB56" s="152"/>
    </row>
    <row r="57" spans="2:28">
      <c r="B57" s="105" t="s">
        <v>949</v>
      </c>
      <c r="C57" s="23" t="s">
        <v>923</v>
      </c>
      <c r="D57" s="19" t="s">
        <v>27</v>
      </c>
      <c r="E57" s="152"/>
      <c r="F57" s="152"/>
      <c r="G57" s="152"/>
      <c r="H57" s="152"/>
      <c r="I57" s="152"/>
      <c r="J57" s="152"/>
      <c r="K57" s="152"/>
      <c r="L57" s="152"/>
      <c r="M57" s="152"/>
      <c r="N57" s="152"/>
      <c r="O57" s="152"/>
      <c r="P57" s="152"/>
      <c r="Q57" s="152"/>
      <c r="R57" s="152"/>
      <c r="S57" s="152"/>
      <c r="T57" s="152"/>
      <c r="U57" s="152"/>
      <c r="V57" s="152"/>
      <c r="W57" s="152"/>
      <c r="X57" s="152"/>
      <c r="Y57" s="152"/>
      <c r="Z57" s="152"/>
      <c r="AA57" s="152"/>
      <c r="AB57" s="152"/>
    </row>
    <row r="58" spans="2:28">
      <c r="B58" s="108" t="s">
        <v>950</v>
      </c>
      <c r="C58" s="109" t="s">
        <v>921</v>
      </c>
      <c r="D58" s="110" t="s">
        <v>27</v>
      </c>
      <c r="E58" s="152"/>
      <c r="F58" s="152"/>
      <c r="G58" s="152"/>
      <c r="H58" s="152"/>
      <c r="I58" s="152"/>
      <c r="J58" s="152"/>
      <c r="K58" s="152"/>
      <c r="L58" s="152"/>
      <c r="M58" s="152"/>
      <c r="N58" s="152"/>
      <c r="O58" s="152"/>
      <c r="P58" s="152"/>
      <c r="Q58" s="152"/>
      <c r="R58" s="152"/>
      <c r="S58" s="152"/>
      <c r="T58" s="152"/>
      <c r="U58" s="152"/>
      <c r="V58" s="152"/>
      <c r="W58" s="152"/>
      <c r="X58" s="152"/>
      <c r="Y58" s="152"/>
      <c r="Z58" s="152"/>
      <c r="AA58" s="152"/>
      <c r="AB58" s="152"/>
    </row>
    <row r="59" spans="2:28">
      <c r="B59" s="106" t="s">
        <v>951</v>
      </c>
      <c r="C59" s="24" t="s">
        <v>926</v>
      </c>
      <c r="D59" s="25" t="s">
        <v>27</v>
      </c>
      <c r="E59" s="152"/>
      <c r="F59" s="152"/>
      <c r="G59" s="152"/>
      <c r="H59" s="152"/>
      <c r="I59" s="152"/>
      <c r="J59" s="152"/>
      <c r="K59" s="152"/>
      <c r="L59" s="152"/>
      <c r="M59" s="152"/>
      <c r="N59" s="152"/>
      <c r="O59" s="152"/>
      <c r="P59" s="152"/>
      <c r="Q59" s="152"/>
      <c r="R59" s="152"/>
      <c r="S59" s="152"/>
      <c r="T59" s="152"/>
      <c r="U59" s="152"/>
      <c r="V59" s="152"/>
      <c r="W59" s="152"/>
      <c r="X59" s="152"/>
      <c r="Y59" s="152"/>
      <c r="Z59" s="152"/>
      <c r="AA59" s="152"/>
      <c r="AB59" s="152"/>
    </row>
    <row r="60" spans="2:28">
      <c r="B60" s="105" t="s">
        <v>952</v>
      </c>
      <c r="C60" s="23" t="s">
        <v>895</v>
      </c>
      <c r="D60" s="19" t="s">
        <v>27</v>
      </c>
      <c r="E60" s="152"/>
      <c r="F60" s="152"/>
      <c r="G60" s="152"/>
      <c r="H60" s="152"/>
      <c r="I60" s="152"/>
      <c r="J60" s="152"/>
      <c r="K60" s="152"/>
      <c r="L60" s="152"/>
      <c r="M60" s="152"/>
      <c r="N60" s="152"/>
      <c r="O60" s="152"/>
      <c r="P60" s="152"/>
      <c r="Q60" s="152"/>
      <c r="R60" s="152"/>
      <c r="S60" s="152"/>
      <c r="T60" s="152"/>
      <c r="U60" s="152"/>
      <c r="V60" s="152"/>
      <c r="W60" s="152"/>
      <c r="X60" s="152"/>
      <c r="Y60" s="152"/>
      <c r="Z60" s="152"/>
      <c r="AA60" s="152"/>
      <c r="AB60" s="152"/>
    </row>
    <row r="61" spans="2:28">
      <c r="B61" s="106" t="s">
        <v>953</v>
      </c>
      <c r="C61" s="24" t="s">
        <v>897</v>
      </c>
      <c r="D61" s="25" t="s">
        <v>27</v>
      </c>
      <c r="E61" s="152"/>
      <c r="F61" s="152"/>
      <c r="G61" s="152"/>
      <c r="H61" s="152"/>
      <c r="I61" s="152"/>
      <c r="J61" s="152"/>
      <c r="K61" s="152"/>
      <c r="L61" s="152"/>
      <c r="M61" s="152"/>
      <c r="N61" s="152"/>
      <c r="O61" s="152"/>
      <c r="P61" s="152"/>
      <c r="Q61" s="152"/>
      <c r="R61" s="152"/>
      <c r="S61" s="152"/>
      <c r="T61" s="152"/>
      <c r="U61" s="152"/>
      <c r="V61" s="152"/>
      <c r="W61" s="152"/>
      <c r="X61" s="152"/>
      <c r="Y61" s="152"/>
      <c r="Z61" s="152"/>
      <c r="AA61" s="152"/>
      <c r="AB61" s="152"/>
    </row>
    <row r="62" spans="2:28">
      <c r="B62" s="105" t="s">
        <v>954</v>
      </c>
      <c r="C62" s="23" t="s">
        <v>899</v>
      </c>
      <c r="D62" s="19" t="s">
        <v>27</v>
      </c>
      <c r="E62" s="152"/>
      <c r="F62" s="152"/>
      <c r="G62" s="152"/>
      <c r="H62" s="152"/>
      <c r="I62" s="152"/>
      <c r="J62" s="152"/>
      <c r="K62" s="152"/>
      <c r="L62" s="152"/>
      <c r="M62" s="152"/>
      <c r="N62" s="152"/>
      <c r="O62" s="152"/>
      <c r="P62" s="152"/>
      <c r="Q62" s="152"/>
      <c r="R62" s="152"/>
      <c r="S62" s="152"/>
      <c r="T62" s="152"/>
      <c r="U62" s="152"/>
      <c r="V62" s="152"/>
      <c r="W62" s="152"/>
      <c r="X62" s="152"/>
      <c r="Y62" s="152"/>
      <c r="Z62" s="152"/>
      <c r="AA62" s="152"/>
      <c r="AB62" s="152"/>
    </row>
    <row r="63" spans="2:28">
      <c r="B63" s="107" t="s">
        <v>955</v>
      </c>
      <c r="C63" s="32" t="s">
        <v>901</v>
      </c>
      <c r="D63" s="21" t="s">
        <v>27</v>
      </c>
      <c r="E63" s="152"/>
      <c r="F63" s="152"/>
      <c r="G63" s="152"/>
      <c r="H63" s="152"/>
      <c r="I63" s="152"/>
      <c r="J63" s="152"/>
      <c r="K63" s="152"/>
      <c r="L63" s="152"/>
      <c r="M63" s="152"/>
      <c r="N63" s="152"/>
      <c r="O63" s="152"/>
      <c r="P63" s="152"/>
      <c r="Q63" s="152"/>
      <c r="R63" s="152"/>
      <c r="S63" s="152"/>
      <c r="T63" s="152"/>
      <c r="U63" s="152"/>
      <c r="V63" s="152"/>
      <c r="W63" s="152"/>
      <c r="X63" s="152"/>
      <c r="Y63" s="152"/>
      <c r="Z63" s="152"/>
      <c r="AA63" s="152"/>
      <c r="AB63" s="152"/>
    </row>
    <row r="64" spans="2:28">
      <c r="B64" s="102" t="s">
        <v>956</v>
      </c>
      <c r="C64" s="103" t="s">
        <v>957</v>
      </c>
      <c r="D64" s="104" t="s">
        <v>27</v>
      </c>
      <c r="E64" s="148"/>
      <c r="F64" s="148"/>
      <c r="G64" s="148"/>
      <c r="H64" s="148"/>
      <c r="I64" s="148"/>
      <c r="J64" s="148"/>
      <c r="K64" s="148"/>
      <c r="L64" s="148"/>
      <c r="M64" s="148"/>
      <c r="N64" s="148"/>
      <c r="O64" s="148"/>
      <c r="P64" s="148"/>
      <c r="Q64" s="148"/>
      <c r="R64" s="148"/>
      <c r="S64" s="148"/>
      <c r="T64" s="148"/>
      <c r="U64" s="148"/>
      <c r="V64" s="148"/>
      <c r="W64" s="148"/>
      <c r="X64" s="148"/>
      <c r="Y64" s="148"/>
      <c r="Z64" s="148"/>
      <c r="AA64" s="148"/>
      <c r="AB64" s="148"/>
    </row>
    <row r="65" spans="2:28">
      <c r="B65" s="105" t="s">
        <v>958</v>
      </c>
      <c r="C65" s="23" t="s">
        <v>885</v>
      </c>
      <c r="D65" s="19" t="s">
        <v>27</v>
      </c>
      <c r="E65" s="152"/>
      <c r="F65" s="152"/>
      <c r="G65" s="152"/>
      <c r="H65" s="152"/>
      <c r="I65" s="152"/>
      <c r="J65" s="152"/>
      <c r="K65" s="152"/>
      <c r="L65" s="152"/>
      <c r="M65" s="152"/>
      <c r="N65" s="152"/>
      <c r="O65" s="152"/>
      <c r="P65" s="152"/>
      <c r="Q65" s="152"/>
      <c r="R65" s="152"/>
      <c r="S65" s="152"/>
      <c r="T65" s="152"/>
      <c r="U65" s="152"/>
      <c r="V65" s="152"/>
      <c r="W65" s="152"/>
      <c r="X65" s="152"/>
      <c r="Y65" s="152"/>
      <c r="Z65" s="152"/>
      <c r="AA65" s="152"/>
      <c r="AB65" s="152"/>
    </row>
    <row r="66" spans="2:28">
      <c r="B66" s="106" t="s">
        <v>959</v>
      </c>
      <c r="C66" s="24" t="s">
        <v>887</v>
      </c>
      <c r="D66" s="25" t="s">
        <v>27</v>
      </c>
      <c r="E66" s="152"/>
      <c r="F66" s="152"/>
      <c r="G66" s="152"/>
      <c r="H66" s="152"/>
      <c r="I66" s="152"/>
      <c r="J66" s="152"/>
      <c r="K66" s="152"/>
      <c r="L66" s="152"/>
      <c r="M66" s="152"/>
      <c r="N66" s="152"/>
      <c r="O66" s="152"/>
      <c r="P66" s="152"/>
      <c r="Q66" s="152"/>
      <c r="R66" s="152"/>
      <c r="S66" s="152"/>
      <c r="T66" s="152"/>
      <c r="U66" s="152"/>
      <c r="V66" s="152"/>
      <c r="W66" s="152"/>
      <c r="X66" s="152"/>
      <c r="Y66" s="152"/>
      <c r="Z66" s="152"/>
      <c r="AA66" s="152"/>
      <c r="AB66" s="152"/>
    </row>
    <row r="67" spans="2:28">
      <c r="B67" s="105" t="s">
        <v>960</v>
      </c>
      <c r="C67" s="23" t="s">
        <v>889</v>
      </c>
      <c r="D67" s="19" t="s">
        <v>27</v>
      </c>
      <c r="E67" s="152"/>
      <c r="F67" s="152"/>
      <c r="G67" s="152"/>
      <c r="H67" s="152"/>
      <c r="I67" s="152"/>
      <c r="J67" s="152"/>
      <c r="K67" s="152"/>
      <c r="L67" s="152"/>
      <c r="M67" s="152"/>
      <c r="N67" s="152"/>
      <c r="O67" s="152"/>
      <c r="P67" s="152"/>
      <c r="Q67" s="152"/>
      <c r="R67" s="152"/>
      <c r="S67" s="152"/>
      <c r="T67" s="152"/>
      <c r="U67" s="152"/>
      <c r="V67" s="152"/>
      <c r="W67" s="152"/>
      <c r="X67" s="152"/>
      <c r="Y67" s="152"/>
      <c r="Z67" s="152"/>
      <c r="AA67" s="152"/>
      <c r="AB67" s="152"/>
    </row>
    <row r="68" spans="2:28">
      <c r="B68" s="105" t="s">
        <v>961</v>
      </c>
      <c r="C68" s="23" t="s">
        <v>891</v>
      </c>
      <c r="D68" s="19" t="s">
        <v>27</v>
      </c>
      <c r="E68" s="152"/>
      <c r="F68" s="152"/>
      <c r="G68" s="152"/>
      <c r="H68" s="152"/>
      <c r="I68" s="152"/>
      <c r="J68" s="152"/>
      <c r="K68" s="152"/>
      <c r="L68" s="152"/>
      <c r="M68" s="152"/>
      <c r="N68" s="152"/>
      <c r="O68" s="152"/>
      <c r="P68" s="152"/>
      <c r="Q68" s="152"/>
      <c r="R68" s="152"/>
      <c r="S68" s="152"/>
      <c r="T68" s="152"/>
      <c r="U68" s="152"/>
      <c r="V68" s="152"/>
      <c r="W68" s="152"/>
      <c r="X68" s="152"/>
      <c r="Y68" s="152"/>
      <c r="Z68" s="152"/>
      <c r="AA68" s="152"/>
      <c r="AB68" s="152"/>
    </row>
    <row r="69" spans="2:28">
      <c r="B69" s="106" t="s">
        <v>962</v>
      </c>
      <c r="C69" s="24" t="s">
        <v>893</v>
      </c>
      <c r="D69" s="25" t="s">
        <v>27</v>
      </c>
      <c r="E69" s="152"/>
      <c r="F69" s="152"/>
      <c r="G69" s="152"/>
      <c r="H69" s="152"/>
      <c r="I69" s="152"/>
      <c r="J69" s="152"/>
      <c r="K69" s="152"/>
      <c r="L69" s="152"/>
      <c r="M69" s="152"/>
      <c r="N69" s="152"/>
      <c r="O69" s="152"/>
      <c r="P69" s="152"/>
      <c r="Q69" s="152"/>
      <c r="R69" s="152"/>
      <c r="S69" s="152"/>
      <c r="T69" s="152"/>
      <c r="U69" s="152"/>
      <c r="V69" s="152"/>
      <c r="W69" s="152"/>
      <c r="X69" s="152"/>
      <c r="Y69" s="152"/>
      <c r="Z69" s="152"/>
      <c r="AA69" s="152"/>
      <c r="AB69" s="152"/>
    </row>
    <row r="70" spans="2:28">
      <c r="B70" s="105" t="s">
        <v>963</v>
      </c>
      <c r="C70" s="23" t="s">
        <v>910</v>
      </c>
      <c r="D70" s="19" t="s">
        <v>27</v>
      </c>
      <c r="E70" s="152"/>
      <c r="F70" s="152"/>
      <c r="G70" s="152"/>
      <c r="H70" s="152"/>
      <c r="I70" s="152"/>
      <c r="J70" s="152"/>
      <c r="K70" s="152"/>
      <c r="L70" s="152"/>
      <c r="M70" s="152"/>
      <c r="N70" s="152"/>
      <c r="O70" s="152"/>
      <c r="P70" s="152"/>
      <c r="Q70" s="152"/>
      <c r="R70" s="152"/>
      <c r="S70" s="152"/>
      <c r="T70" s="152"/>
      <c r="U70" s="152"/>
      <c r="V70" s="152"/>
      <c r="W70" s="152"/>
      <c r="X70" s="152"/>
      <c r="Y70" s="152"/>
      <c r="Z70" s="152"/>
      <c r="AA70" s="152"/>
      <c r="AB70" s="152"/>
    </row>
    <row r="71" spans="2:28">
      <c r="B71" s="106" t="s">
        <v>964</v>
      </c>
      <c r="C71" s="24" t="s">
        <v>912</v>
      </c>
      <c r="D71" s="25" t="s">
        <v>27</v>
      </c>
      <c r="E71" s="152"/>
      <c r="F71" s="152"/>
      <c r="G71" s="152"/>
      <c r="H71" s="152"/>
      <c r="I71" s="152"/>
      <c r="J71" s="152"/>
      <c r="K71" s="152"/>
      <c r="L71" s="152"/>
      <c r="M71" s="152"/>
      <c r="N71" s="152"/>
      <c r="O71" s="152"/>
      <c r="P71" s="152"/>
      <c r="Q71" s="152"/>
      <c r="R71" s="152"/>
      <c r="S71" s="152"/>
      <c r="T71" s="152"/>
      <c r="U71" s="152"/>
      <c r="V71" s="152"/>
      <c r="W71" s="152"/>
      <c r="X71" s="152"/>
      <c r="Y71" s="152"/>
      <c r="Z71" s="152"/>
      <c r="AA71" s="152"/>
      <c r="AB71" s="152"/>
    </row>
    <row r="72" spans="2:28">
      <c r="B72" s="105" t="s">
        <v>965</v>
      </c>
      <c r="C72" s="23" t="s">
        <v>899</v>
      </c>
      <c r="D72" s="19" t="s">
        <v>27</v>
      </c>
      <c r="E72" s="152"/>
      <c r="F72" s="152"/>
      <c r="G72" s="152"/>
      <c r="H72" s="152"/>
      <c r="I72" s="152"/>
      <c r="J72" s="152"/>
      <c r="K72" s="152"/>
      <c r="L72" s="152"/>
      <c r="M72" s="152"/>
      <c r="N72" s="152"/>
      <c r="O72" s="152"/>
      <c r="P72" s="152"/>
      <c r="Q72" s="152"/>
      <c r="R72" s="152"/>
      <c r="S72" s="152"/>
      <c r="T72" s="152"/>
      <c r="U72" s="152"/>
      <c r="V72" s="152"/>
      <c r="W72" s="152"/>
      <c r="X72" s="152"/>
      <c r="Y72" s="152"/>
      <c r="Z72" s="152"/>
      <c r="AA72" s="152"/>
      <c r="AB72" s="152"/>
    </row>
    <row r="73" spans="2:28">
      <c r="B73" s="107" t="s">
        <v>966</v>
      </c>
      <c r="C73" s="32" t="s">
        <v>901</v>
      </c>
      <c r="D73" s="21" t="s">
        <v>27</v>
      </c>
      <c r="E73" s="152"/>
      <c r="F73" s="152"/>
      <c r="G73" s="152"/>
      <c r="H73" s="152"/>
      <c r="I73" s="152"/>
      <c r="J73" s="152"/>
      <c r="K73" s="152"/>
      <c r="L73" s="152"/>
      <c r="M73" s="152"/>
      <c r="N73" s="152"/>
      <c r="O73" s="152"/>
      <c r="P73" s="152"/>
      <c r="Q73" s="152"/>
      <c r="R73" s="152"/>
      <c r="S73" s="152"/>
      <c r="T73" s="152"/>
      <c r="U73" s="152"/>
      <c r="V73" s="152"/>
      <c r="W73" s="152"/>
      <c r="X73" s="152"/>
      <c r="Y73" s="152"/>
      <c r="Z73" s="152"/>
      <c r="AA73" s="152"/>
      <c r="AB73" s="152"/>
    </row>
    <row r="74" spans="2:28">
      <c r="B74" s="102" t="s">
        <v>967</v>
      </c>
      <c r="C74" s="103" t="s">
        <v>589</v>
      </c>
      <c r="D74" s="104" t="s">
        <v>27</v>
      </c>
      <c r="E74" s="148"/>
      <c r="F74" s="148"/>
      <c r="G74" s="148"/>
      <c r="H74" s="148"/>
      <c r="I74" s="148"/>
      <c r="J74" s="148"/>
      <c r="K74" s="148"/>
      <c r="L74" s="148"/>
      <c r="M74" s="148"/>
      <c r="N74" s="148"/>
      <c r="O74" s="148"/>
      <c r="P74" s="148"/>
      <c r="Q74" s="148"/>
      <c r="R74" s="148"/>
      <c r="S74" s="148"/>
      <c r="T74" s="148"/>
      <c r="U74" s="148"/>
      <c r="V74" s="148"/>
      <c r="W74" s="148"/>
      <c r="X74" s="148"/>
      <c r="Y74" s="148"/>
      <c r="Z74" s="148"/>
      <c r="AA74" s="148"/>
      <c r="AB74" s="148"/>
    </row>
    <row r="75" spans="2:28">
      <c r="B75" s="105" t="s">
        <v>968</v>
      </c>
      <c r="C75" s="23" t="s">
        <v>885</v>
      </c>
      <c r="D75" s="19" t="s">
        <v>27</v>
      </c>
      <c r="E75" s="152"/>
      <c r="F75" s="152"/>
      <c r="G75" s="152"/>
      <c r="H75" s="152"/>
      <c r="I75" s="152"/>
      <c r="J75" s="152"/>
      <c r="K75" s="152"/>
      <c r="L75" s="152"/>
      <c r="M75" s="152"/>
      <c r="N75" s="152"/>
      <c r="O75" s="152"/>
      <c r="P75" s="152"/>
      <c r="Q75" s="152"/>
      <c r="R75" s="152"/>
      <c r="S75" s="152"/>
      <c r="T75" s="152"/>
      <c r="U75" s="152"/>
      <c r="V75" s="152"/>
      <c r="W75" s="152"/>
      <c r="X75" s="152"/>
      <c r="Y75" s="152"/>
      <c r="Z75" s="152"/>
      <c r="AA75" s="152"/>
      <c r="AB75" s="152"/>
    </row>
    <row r="76" spans="2:28">
      <c r="B76" s="106" t="s">
        <v>969</v>
      </c>
      <c r="C76" s="24" t="s">
        <v>887</v>
      </c>
      <c r="D76" s="25" t="s">
        <v>27</v>
      </c>
      <c r="E76" s="152"/>
      <c r="F76" s="152"/>
      <c r="G76" s="152"/>
      <c r="H76" s="152"/>
      <c r="I76" s="152"/>
      <c r="J76" s="152"/>
      <c r="K76" s="152"/>
      <c r="L76" s="152"/>
      <c r="M76" s="152"/>
      <c r="N76" s="152"/>
      <c r="O76" s="152"/>
      <c r="P76" s="152"/>
      <c r="Q76" s="152"/>
      <c r="R76" s="152"/>
      <c r="S76" s="152"/>
      <c r="T76" s="152"/>
      <c r="U76" s="152"/>
      <c r="V76" s="152"/>
      <c r="W76" s="152"/>
      <c r="X76" s="152"/>
      <c r="Y76" s="152"/>
      <c r="Z76" s="152"/>
      <c r="AA76" s="152"/>
      <c r="AB76" s="152"/>
    </row>
    <row r="77" spans="2:28">
      <c r="B77" s="105" t="s">
        <v>970</v>
      </c>
      <c r="C77" s="23" t="s">
        <v>889</v>
      </c>
      <c r="D77" s="19" t="s">
        <v>27</v>
      </c>
      <c r="E77" s="152"/>
      <c r="F77" s="152"/>
      <c r="G77" s="152"/>
      <c r="H77" s="152"/>
      <c r="I77" s="152"/>
      <c r="J77" s="152"/>
      <c r="K77" s="152"/>
      <c r="L77" s="152"/>
      <c r="M77" s="152"/>
      <c r="N77" s="152"/>
      <c r="O77" s="152"/>
      <c r="P77" s="152"/>
      <c r="Q77" s="152"/>
      <c r="R77" s="152"/>
      <c r="S77" s="152"/>
      <c r="T77" s="152"/>
      <c r="U77" s="152"/>
      <c r="V77" s="152"/>
      <c r="W77" s="152"/>
      <c r="X77" s="152"/>
      <c r="Y77" s="152"/>
      <c r="Z77" s="152"/>
      <c r="AA77" s="152"/>
      <c r="AB77" s="152"/>
    </row>
    <row r="78" spans="2:28">
      <c r="B78" s="105" t="s">
        <v>971</v>
      </c>
      <c r="C78" s="23" t="s">
        <v>891</v>
      </c>
      <c r="D78" s="19" t="s">
        <v>27</v>
      </c>
      <c r="E78" s="152"/>
      <c r="F78" s="152"/>
      <c r="G78" s="152"/>
      <c r="H78" s="152"/>
      <c r="I78" s="152"/>
      <c r="J78" s="152"/>
      <c r="K78" s="152"/>
      <c r="L78" s="152"/>
      <c r="M78" s="152"/>
      <c r="N78" s="152"/>
      <c r="O78" s="152"/>
      <c r="P78" s="152"/>
      <c r="Q78" s="152"/>
      <c r="R78" s="152"/>
      <c r="S78" s="152"/>
      <c r="T78" s="152"/>
      <c r="U78" s="152"/>
      <c r="V78" s="152"/>
      <c r="W78" s="152"/>
      <c r="X78" s="152"/>
      <c r="Y78" s="152"/>
      <c r="Z78" s="152"/>
      <c r="AA78" s="152"/>
      <c r="AB78" s="152"/>
    </row>
    <row r="79" spans="2:28">
      <c r="B79" s="106" t="s">
        <v>972</v>
      </c>
      <c r="C79" s="24" t="s">
        <v>893</v>
      </c>
      <c r="D79" s="25" t="s">
        <v>27</v>
      </c>
      <c r="E79" s="152"/>
      <c r="F79" s="152"/>
      <c r="G79" s="152"/>
      <c r="H79" s="152"/>
      <c r="I79" s="152"/>
      <c r="J79" s="152"/>
      <c r="K79" s="152"/>
      <c r="L79" s="152"/>
      <c r="M79" s="152"/>
      <c r="N79" s="152"/>
      <c r="O79" s="152"/>
      <c r="P79" s="152"/>
      <c r="Q79" s="152"/>
      <c r="R79" s="152"/>
      <c r="S79" s="152"/>
      <c r="T79" s="152"/>
      <c r="U79" s="152"/>
      <c r="V79" s="152"/>
      <c r="W79" s="152"/>
      <c r="X79" s="152"/>
      <c r="Y79" s="152"/>
      <c r="Z79" s="152"/>
      <c r="AA79" s="152"/>
      <c r="AB79" s="152"/>
    </row>
    <row r="80" spans="2:28">
      <c r="B80" s="105" t="s">
        <v>973</v>
      </c>
      <c r="C80" s="23" t="s">
        <v>910</v>
      </c>
      <c r="D80" s="19" t="s">
        <v>27</v>
      </c>
      <c r="E80" s="152"/>
      <c r="F80" s="152"/>
      <c r="G80" s="152"/>
      <c r="H80" s="152"/>
      <c r="I80" s="152"/>
      <c r="J80" s="152"/>
      <c r="K80" s="152"/>
      <c r="L80" s="152"/>
      <c r="M80" s="152"/>
      <c r="N80" s="152"/>
      <c r="O80" s="152"/>
      <c r="P80" s="152"/>
      <c r="Q80" s="152"/>
      <c r="R80" s="152"/>
      <c r="S80" s="152"/>
      <c r="T80" s="152"/>
      <c r="U80" s="152"/>
      <c r="V80" s="152"/>
      <c r="W80" s="152"/>
      <c r="X80" s="152"/>
      <c r="Y80" s="152"/>
      <c r="Z80" s="152"/>
      <c r="AA80" s="152"/>
      <c r="AB80" s="152"/>
    </row>
    <row r="81" spans="2:28">
      <c r="B81" s="106" t="s">
        <v>974</v>
      </c>
      <c r="C81" s="24" t="s">
        <v>912</v>
      </c>
      <c r="D81" s="25" t="s">
        <v>27</v>
      </c>
      <c r="E81" s="152"/>
      <c r="F81" s="152"/>
      <c r="G81" s="152"/>
      <c r="H81" s="152"/>
      <c r="I81" s="152"/>
      <c r="J81" s="152"/>
      <c r="K81" s="152"/>
      <c r="L81" s="152"/>
      <c r="M81" s="152"/>
      <c r="N81" s="152"/>
      <c r="O81" s="152"/>
      <c r="P81" s="152"/>
      <c r="Q81" s="152"/>
      <c r="R81" s="152"/>
      <c r="S81" s="152"/>
      <c r="T81" s="152"/>
      <c r="U81" s="152"/>
      <c r="V81" s="152"/>
      <c r="W81" s="152"/>
      <c r="X81" s="152"/>
      <c r="Y81" s="152"/>
      <c r="Z81" s="152"/>
      <c r="AA81" s="152"/>
      <c r="AB81" s="152"/>
    </row>
    <row r="82" spans="2:28">
      <c r="B82" s="105" t="s">
        <v>975</v>
      </c>
      <c r="C82" s="23" t="s">
        <v>899</v>
      </c>
      <c r="D82" s="19" t="s">
        <v>27</v>
      </c>
      <c r="E82" s="152"/>
      <c r="F82" s="152"/>
      <c r="G82" s="152"/>
      <c r="H82" s="152"/>
      <c r="I82" s="152"/>
      <c r="J82" s="152"/>
      <c r="K82" s="152"/>
      <c r="L82" s="152"/>
      <c r="M82" s="152"/>
      <c r="N82" s="152"/>
      <c r="O82" s="152"/>
      <c r="P82" s="152"/>
      <c r="Q82" s="152"/>
      <c r="R82" s="152"/>
      <c r="S82" s="152"/>
      <c r="T82" s="152"/>
      <c r="U82" s="152"/>
      <c r="V82" s="152"/>
      <c r="W82" s="152"/>
      <c r="X82" s="152"/>
      <c r="Y82" s="152"/>
      <c r="Z82" s="152"/>
      <c r="AA82" s="152"/>
      <c r="AB82" s="152"/>
    </row>
    <row r="83" spans="2:28">
      <c r="B83" s="107" t="s">
        <v>976</v>
      </c>
      <c r="C83" s="32" t="s">
        <v>901</v>
      </c>
      <c r="D83" s="21" t="s">
        <v>27</v>
      </c>
      <c r="E83" s="152"/>
      <c r="F83" s="152"/>
      <c r="G83" s="152"/>
      <c r="H83" s="152"/>
      <c r="I83" s="152"/>
      <c r="J83" s="152"/>
      <c r="K83" s="152"/>
      <c r="L83" s="152"/>
      <c r="M83" s="152"/>
      <c r="N83" s="152"/>
      <c r="O83" s="152"/>
      <c r="P83" s="152"/>
      <c r="Q83" s="152"/>
      <c r="R83" s="152"/>
      <c r="S83" s="152"/>
      <c r="T83" s="152"/>
      <c r="U83" s="152"/>
      <c r="V83" s="152"/>
      <c r="W83" s="152"/>
      <c r="X83" s="152"/>
      <c r="Y83" s="152"/>
      <c r="Z83" s="152"/>
      <c r="AA83" s="152"/>
      <c r="AB83" s="152"/>
    </row>
  </sheetData>
  <mergeCells count="10">
    <mergeCell ref="B5:C6"/>
    <mergeCell ref="E2:AB2"/>
    <mergeCell ref="E3:AB3"/>
    <mergeCell ref="E4:AB5"/>
    <mergeCell ref="E6:H6"/>
    <mergeCell ref="I6:L6"/>
    <mergeCell ref="M6:P6"/>
    <mergeCell ref="Q6:T6"/>
    <mergeCell ref="U6:X6"/>
    <mergeCell ref="Y6:AB6"/>
  </mergeCells>
  <hyperlinks>
    <hyperlink ref="B1" location="Indice!A1" display="Regresar" xr:uid="{00000000-0004-0000-0B00-000000000000}"/>
  </hyperlink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AB71"/>
  <sheetViews>
    <sheetView showGridLines="0" workbookViewId="0">
      <pane xSplit="4" ySplit="7" topLeftCell="E8" activePane="bottomRight" state="frozen"/>
      <selection pane="topRight" activeCell="E1" sqref="E1"/>
      <selection pane="bottomLeft" activeCell="A8" sqref="A8"/>
      <selection pane="bottomRight" activeCell="E40" sqref="E40:AB40"/>
    </sheetView>
  </sheetViews>
  <sheetFormatPr baseColWidth="10" defaultRowHeight="15"/>
  <cols>
    <col min="1" max="2" width="11.42578125" style="86"/>
    <col min="3" max="3" width="60.42578125" style="86" customWidth="1"/>
    <col min="4" max="4" width="11.42578125" style="86"/>
    <col min="29" max="16384" width="11.42578125" style="86"/>
  </cols>
  <sheetData>
    <row r="1" spans="2:28">
      <c r="B1" s="112" t="s">
        <v>102</v>
      </c>
    </row>
    <row r="2" spans="2:28" ht="15.75">
      <c r="B2" s="38" t="s">
        <v>100</v>
      </c>
      <c r="C2" s="39"/>
      <c r="D2" s="22"/>
      <c r="E2" s="226" t="s">
        <v>1364</v>
      </c>
      <c r="F2" s="226"/>
      <c r="G2" s="226"/>
      <c r="H2" s="226"/>
      <c r="I2" s="226"/>
      <c r="J2" s="226"/>
      <c r="K2" s="226"/>
      <c r="L2" s="226"/>
      <c r="M2" s="226"/>
      <c r="N2" s="226"/>
      <c r="O2" s="226"/>
      <c r="P2" s="226"/>
      <c r="Q2" s="226"/>
      <c r="R2" s="226"/>
      <c r="S2" s="226"/>
      <c r="T2" s="226"/>
      <c r="U2" s="226"/>
      <c r="V2" s="226"/>
      <c r="W2" s="226"/>
      <c r="X2" s="226"/>
      <c r="Y2" s="226"/>
      <c r="Z2" s="226"/>
      <c r="AA2" s="226"/>
      <c r="AB2" s="226"/>
    </row>
    <row r="3" spans="2:28" ht="15.75">
      <c r="B3" s="38" t="s">
        <v>977</v>
      </c>
      <c r="C3" s="40"/>
      <c r="D3" s="19"/>
      <c r="E3" s="226" t="s">
        <v>101</v>
      </c>
      <c r="F3" s="226"/>
      <c r="G3" s="226"/>
      <c r="H3" s="226"/>
      <c r="I3" s="226"/>
      <c r="J3" s="226"/>
      <c r="K3" s="226"/>
      <c r="L3" s="226"/>
      <c r="M3" s="226"/>
      <c r="N3" s="226"/>
      <c r="O3" s="226"/>
      <c r="P3" s="226"/>
      <c r="Q3" s="226"/>
      <c r="R3" s="226"/>
      <c r="S3" s="226"/>
      <c r="T3" s="226"/>
      <c r="U3" s="226"/>
      <c r="V3" s="226"/>
      <c r="W3" s="226"/>
      <c r="X3" s="226"/>
      <c r="Y3" s="226"/>
      <c r="Z3" s="226"/>
      <c r="AA3" s="226"/>
      <c r="AB3" s="226"/>
    </row>
    <row r="4" spans="2:28" ht="15" customHeight="1">
      <c r="B4" s="16"/>
      <c r="C4" s="17"/>
      <c r="D4" s="18"/>
      <c r="E4" s="227" t="s">
        <v>1370</v>
      </c>
      <c r="F4" s="228"/>
      <c r="G4" s="228"/>
      <c r="H4" s="228"/>
      <c r="I4" s="228"/>
      <c r="J4" s="228"/>
      <c r="K4" s="228"/>
      <c r="L4" s="228"/>
      <c r="M4" s="228"/>
      <c r="N4" s="228"/>
      <c r="O4" s="228"/>
      <c r="P4" s="228"/>
      <c r="Q4" s="228"/>
      <c r="R4" s="228"/>
      <c r="S4" s="228"/>
      <c r="T4" s="228"/>
      <c r="U4" s="228"/>
      <c r="V4" s="228"/>
      <c r="W4" s="228"/>
      <c r="X4" s="228"/>
      <c r="Y4" s="228"/>
      <c r="Z4" s="228"/>
      <c r="AA4" s="228"/>
      <c r="AB4" s="228"/>
    </row>
    <row r="5" spans="2:28" ht="15" customHeight="1">
      <c r="B5" s="232" t="s">
        <v>978</v>
      </c>
      <c r="C5" s="233"/>
      <c r="D5" s="19"/>
      <c r="E5" s="227"/>
      <c r="F5" s="228"/>
      <c r="G5" s="228"/>
      <c r="H5" s="228"/>
      <c r="I5" s="228"/>
      <c r="J5" s="228"/>
      <c r="K5" s="228"/>
      <c r="L5" s="228"/>
      <c r="M5" s="228"/>
      <c r="N5" s="228"/>
      <c r="O5" s="228"/>
      <c r="P5" s="228"/>
      <c r="Q5" s="228"/>
      <c r="R5" s="228"/>
      <c r="S5" s="228"/>
      <c r="T5" s="228"/>
      <c r="U5" s="228"/>
      <c r="V5" s="228"/>
      <c r="W5" s="228"/>
      <c r="X5" s="228"/>
      <c r="Y5" s="228"/>
      <c r="Z5" s="228"/>
      <c r="AA5" s="228"/>
      <c r="AB5" s="228"/>
    </row>
    <row r="6" spans="2:28">
      <c r="B6" s="232"/>
      <c r="C6" s="233"/>
      <c r="D6" s="19"/>
      <c r="E6" s="229">
        <v>2014</v>
      </c>
      <c r="F6" s="230"/>
      <c r="G6" s="230"/>
      <c r="H6" s="231"/>
      <c r="I6" s="229">
        <v>2015</v>
      </c>
      <c r="J6" s="230"/>
      <c r="K6" s="230"/>
      <c r="L6" s="231"/>
      <c r="M6" s="229">
        <v>2016</v>
      </c>
      <c r="N6" s="230"/>
      <c r="O6" s="230"/>
      <c r="P6" s="231"/>
      <c r="Q6" s="229">
        <v>2017</v>
      </c>
      <c r="R6" s="230"/>
      <c r="S6" s="230"/>
      <c r="T6" s="231"/>
      <c r="U6" s="229">
        <v>2018</v>
      </c>
      <c r="V6" s="230"/>
      <c r="W6" s="230"/>
      <c r="X6" s="231"/>
      <c r="Y6" s="229">
        <v>2019</v>
      </c>
      <c r="Z6" s="230"/>
      <c r="AA6" s="230"/>
      <c r="AB6" s="231"/>
    </row>
    <row r="7" spans="2:28">
      <c r="B7" s="75"/>
      <c r="C7" s="76"/>
      <c r="D7" s="19"/>
      <c r="E7" s="173" t="s">
        <v>1366</v>
      </c>
      <c r="F7" s="173" t="s">
        <v>1367</v>
      </c>
      <c r="G7" s="173" t="s">
        <v>1368</v>
      </c>
      <c r="H7" s="173" t="s">
        <v>1369</v>
      </c>
      <c r="I7" s="173" t="s">
        <v>1366</v>
      </c>
      <c r="J7" s="173" t="s">
        <v>1367</v>
      </c>
      <c r="K7" s="173" t="s">
        <v>1368</v>
      </c>
      <c r="L7" s="173" t="s">
        <v>1369</v>
      </c>
      <c r="M7" s="173" t="s">
        <v>1366</v>
      </c>
      <c r="N7" s="173" t="s">
        <v>1367</v>
      </c>
      <c r="O7" s="173" t="s">
        <v>1368</v>
      </c>
      <c r="P7" s="173" t="s">
        <v>1369</v>
      </c>
      <c r="Q7" s="173" t="s">
        <v>1366</v>
      </c>
      <c r="R7" s="173" t="s">
        <v>1367</v>
      </c>
      <c r="S7" s="173" t="s">
        <v>1368</v>
      </c>
      <c r="T7" s="173" t="s">
        <v>1369</v>
      </c>
      <c r="U7" s="173" t="s">
        <v>1366</v>
      </c>
      <c r="V7" s="173" t="s">
        <v>1367</v>
      </c>
      <c r="W7" s="173" t="s">
        <v>1368</v>
      </c>
      <c r="X7" s="173" t="s">
        <v>1369</v>
      </c>
      <c r="Y7" s="173" t="s">
        <v>1366</v>
      </c>
      <c r="Z7" s="173" t="s">
        <v>1367</v>
      </c>
      <c r="AA7" s="173" t="s">
        <v>1368</v>
      </c>
      <c r="AB7" s="173" t="s">
        <v>1369</v>
      </c>
    </row>
    <row r="8" spans="2:28">
      <c r="B8" s="102" t="s">
        <v>979</v>
      </c>
      <c r="C8" s="103" t="s">
        <v>883</v>
      </c>
      <c r="D8" s="104" t="s">
        <v>27</v>
      </c>
      <c r="E8" s="175"/>
      <c r="F8" s="175"/>
      <c r="G8" s="175"/>
      <c r="H8" s="175"/>
      <c r="I8" s="175"/>
      <c r="J8" s="175"/>
      <c r="K8" s="175"/>
      <c r="L8" s="175"/>
      <c r="M8" s="175"/>
      <c r="N8" s="175"/>
      <c r="O8" s="175"/>
      <c r="P8" s="175"/>
      <c r="Q8" s="175"/>
      <c r="R8" s="175"/>
      <c r="S8" s="175"/>
      <c r="T8" s="175"/>
      <c r="U8" s="175"/>
      <c r="V8" s="175"/>
      <c r="W8" s="175"/>
      <c r="X8" s="175"/>
      <c r="Y8" s="175"/>
      <c r="Z8" s="175"/>
      <c r="AA8" s="175"/>
      <c r="AB8" s="175"/>
    </row>
    <row r="9" spans="2:28">
      <c r="B9" s="105" t="s">
        <v>980</v>
      </c>
      <c r="C9" s="23" t="s">
        <v>885</v>
      </c>
      <c r="D9" s="19" t="s">
        <v>27</v>
      </c>
      <c r="E9" s="155"/>
      <c r="F9" s="155"/>
      <c r="G9" s="155"/>
      <c r="H9" s="155"/>
      <c r="I9" s="155"/>
      <c r="J9" s="155"/>
      <c r="K9" s="155"/>
      <c r="L9" s="155"/>
      <c r="M9" s="155"/>
      <c r="N9" s="155"/>
      <c r="O9" s="155"/>
      <c r="P9" s="155"/>
      <c r="Q9" s="155"/>
      <c r="R9" s="155"/>
      <c r="S9" s="155"/>
      <c r="T9" s="155"/>
      <c r="U9" s="155"/>
      <c r="V9" s="155"/>
      <c r="W9" s="155"/>
      <c r="X9" s="155"/>
      <c r="Y9" s="155"/>
      <c r="Z9" s="155"/>
      <c r="AA9" s="155"/>
      <c r="AB9" s="155"/>
    </row>
    <row r="10" spans="2:28">
      <c r="B10" s="106" t="s">
        <v>981</v>
      </c>
      <c r="C10" s="24" t="s">
        <v>887</v>
      </c>
      <c r="D10" s="25" t="s">
        <v>27</v>
      </c>
      <c r="E10" s="152"/>
      <c r="F10" s="152"/>
      <c r="G10" s="152"/>
      <c r="H10" s="152"/>
      <c r="I10" s="152"/>
      <c r="J10" s="152"/>
      <c r="K10" s="152"/>
      <c r="L10" s="152"/>
      <c r="M10" s="152"/>
      <c r="N10" s="152"/>
      <c r="O10" s="152"/>
      <c r="P10" s="152"/>
      <c r="Q10" s="152"/>
      <c r="R10" s="152"/>
      <c r="S10" s="152"/>
      <c r="T10" s="152"/>
      <c r="U10" s="152"/>
      <c r="V10" s="152"/>
      <c r="W10" s="152"/>
      <c r="X10" s="152"/>
      <c r="Y10" s="152"/>
      <c r="Z10" s="152"/>
      <c r="AA10" s="152"/>
      <c r="AB10" s="152"/>
    </row>
    <row r="11" spans="2:28">
      <c r="B11" s="105" t="s">
        <v>982</v>
      </c>
      <c r="C11" s="23" t="s">
        <v>889</v>
      </c>
      <c r="D11" s="19" t="s">
        <v>27</v>
      </c>
      <c r="E11" s="152"/>
      <c r="F11" s="152"/>
      <c r="G11" s="152"/>
      <c r="H11" s="152"/>
      <c r="I11" s="152"/>
      <c r="J11" s="152"/>
      <c r="K11" s="152"/>
      <c r="L11" s="152"/>
      <c r="M11" s="152"/>
      <c r="N11" s="152"/>
      <c r="O11" s="152"/>
      <c r="P11" s="152"/>
      <c r="Q11" s="152"/>
      <c r="R11" s="152"/>
      <c r="S11" s="152"/>
      <c r="T11" s="152"/>
      <c r="U11" s="152"/>
      <c r="V11" s="152"/>
      <c r="W11" s="152"/>
      <c r="X11" s="152"/>
      <c r="Y11" s="152"/>
      <c r="Z11" s="152"/>
      <c r="AA11" s="152"/>
      <c r="AB11" s="152"/>
    </row>
    <row r="12" spans="2:28">
      <c r="B12" s="105" t="s">
        <v>983</v>
      </c>
      <c r="C12" s="23" t="s">
        <v>891</v>
      </c>
      <c r="D12" s="19" t="s">
        <v>27</v>
      </c>
      <c r="E12" s="152"/>
      <c r="F12" s="152"/>
      <c r="G12" s="152"/>
      <c r="H12" s="152"/>
      <c r="I12" s="152"/>
      <c r="J12" s="152"/>
      <c r="K12" s="152"/>
      <c r="L12" s="152"/>
      <c r="M12" s="152"/>
      <c r="N12" s="152"/>
      <c r="O12" s="152"/>
      <c r="P12" s="152"/>
      <c r="Q12" s="152"/>
      <c r="R12" s="152"/>
      <c r="S12" s="152"/>
      <c r="T12" s="152"/>
      <c r="U12" s="152"/>
      <c r="V12" s="152"/>
      <c r="W12" s="152"/>
      <c r="X12" s="152"/>
      <c r="Y12" s="152"/>
      <c r="Z12" s="152"/>
      <c r="AA12" s="152"/>
      <c r="AB12" s="152"/>
    </row>
    <row r="13" spans="2:28">
      <c r="B13" s="106" t="s">
        <v>984</v>
      </c>
      <c r="C13" s="24" t="s">
        <v>893</v>
      </c>
      <c r="D13" s="25" t="s">
        <v>27</v>
      </c>
      <c r="E13" s="152"/>
      <c r="F13" s="152"/>
      <c r="G13" s="152"/>
      <c r="H13" s="152"/>
      <c r="I13" s="152"/>
      <c r="J13" s="152"/>
      <c r="K13" s="152"/>
      <c r="L13" s="152"/>
      <c r="M13" s="152"/>
      <c r="N13" s="152"/>
      <c r="O13" s="152"/>
      <c r="P13" s="152"/>
      <c r="Q13" s="152"/>
      <c r="R13" s="152"/>
      <c r="S13" s="152"/>
      <c r="T13" s="152"/>
      <c r="U13" s="152"/>
      <c r="V13" s="152"/>
      <c r="W13" s="152"/>
      <c r="X13" s="152"/>
      <c r="Y13" s="152"/>
      <c r="Z13" s="152"/>
      <c r="AA13" s="152"/>
      <c r="AB13" s="152"/>
    </row>
    <row r="14" spans="2:28">
      <c r="B14" s="105" t="s">
        <v>985</v>
      </c>
      <c r="C14" s="23" t="s">
        <v>895</v>
      </c>
      <c r="D14" s="19" t="s">
        <v>27</v>
      </c>
      <c r="E14" s="155"/>
      <c r="F14" s="155"/>
      <c r="G14" s="155"/>
      <c r="H14" s="155"/>
      <c r="I14" s="155"/>
      <c r="J14" s="155"/>
      <c r="K14" s="155"/>
      <c r="L14" s="155"/>
      <c r="M14" s="155"/>
      <c r="N14" s="155"/>
      <c r="O14" s="155"/>
      <c r="P14" s="155"/>
      <c r="Q14" s="155"/>
      <c r="R14" s="155"/>
      <c r="S14" s="155"/>
      <c r="T14" s="155"/>
      <c r="U14" s="155"/>
      <c r="V14" s="155"/>
      <c r="W14" s="155"/>
      <c r="X14" s="155"/>
      <c r="Y14" s="155"/>
      <c r="Z14" s="155"/>
      <c r="AA14" s="155"/>
      <c r="AB14" s="155"/>
    </row>
    <row r="15" spans="2:28">
      <c r="B15" s="106" t="s">
        <v>986</v>
      </c>
      <c r="C15" s="24" t="s">
        <v>897</v>
      </c>
      <c r="D15" s="25" t="s">
        <v>27</v>
      </c>
      <c r="E15" s="152"/>
      <c r="F15" s="152"/>
      <c r="G15" s="152"/>
      <c r="H15" s="152"/>
      <c r="I15" s="152"/>
      <c r="J15" s="152"/>
      <c r="K15" s="152"/>
      <c r="L15" s="152"/>
      <c r="M15" s="152"/>
      <c r="N15" s="152"/>
      <c r="O15" s="152"/>
      <c r="P15" s="152"/>
      <c r="Q15" s="152"/>
      <c r="R15" s="152"/>
      <c r="S15" s="152"/>
      <c r="T15" s="152"/>
      <c r="U15" s="152"/>
      <c r="V15" s="152"/>
      <c r="W15" s="152"/>
      <c r="X15" s="152"/>
      <c r="Y15" s="152"/>
      <c r="Z15" s="152"/>
      <c r="AA15" s="152"/>
      <c r="AB15" s="152"/>
    </row>
    <row r="16" spans="2:28">
      <c r="B16" s="105" t="s">
        <v>987</v>
      </c>
      <c r="C16" s="23" t="s">
        <v>899</v>
      </c>
      <c r="D16" s="19" t="s">
        <v>27</v>
      </c>
      <c r="E16" s="152"/>
      <c r="F16" s="152"/>
      <c r="G16" s="152"/>
      <c r="H16" s="152"/>
      <c r="I16" s="152"/>
      <c r="J16" s="152"/>
      <c r="K16" s="152"/>
      <c r="L16" s="152"/>
      <c r="M16" s="152"/>
      <c r="N16" s="152"/>
      <c r="O16" s="152"/>
      <c r="P16" s="152"/>
      <c r="Q16" s="152"/>
      <c r="R16" s="152"/>
      <c r="S16" s="152"/>
      <c r="T16" s="152"/>
      <c r="U16" s="152"/>
      <c r="V16" s="152"/>
      <c r="W16" s="152"/>
      <c r="X16" s="152"/>
      <c r="Y16" s="152"/>
      <c r="Z16" s="152"/>
      <c r="AA16" s="152"/>
      <c r="AB16" s="152"/>
    </row>
    <row r="17" spans="2:28">
      <c r="B17" s="107" t="s">
        <v>988</v>
      </c>
      <c r="C17" s="32" t="s">
        <v>901</v>
      </c>
      <c r="D17" s="21" t="s">
        <v>27</v>
      </c>
      <c r="E17" s="152"/>
      <c r="F17" s="152"/>
      <c r="G17" s="152"/>
      <c r="H17" s="152"/>
      <c r="I17" s="152"/>
      <c r="J17" s="152"/>
      <c r="K17" s="152"/>
      <c r="L17" s="152"/>
      <c r="M17" s="152"/>
      <c r="N17" s="152"/>
      <c r="O17" s="152"/>
      <c r="P17" s="152"/>
      <c r="Q17" s="152"/>
      <c r="R17" s="152"/>
      <c r="S17" s="152"/>
      <c r="T17" s="152"/>
      <c r="U17" s="152"/>
      <c r="V17" s="152"/>
      <c r="W17" s="152"/>
      <c r="X17" s="152"/>
      <c r="Y17" s="152"/>
      <c r="Z17" s="152"/>
      <c r="AA17" s="152"/>
      <c r="AB17" s="152"/>
    </row>
    <row r="18" spans="2:28" ht="25.5" customHeight="1">
      <c r="B18" s="113" t="s">
        <v>989</v>
      </c>
      <c r="C18" s="114" t="s">
        <v>990</v>
      </c>
      <c r="D18" s="115" t="s">
        <v>27</v>
      </c>
      <c r="E18" s="148"/>
      <c r="F18" s="148"/>
      <c r="G18" s="148"/>
      <c r="H18" s="148"/>
      <c r="I18" s="148"/>
      <c r="J18" s="148"/>
      <c r="K18" s="148"/>
      <c r="L18" s="148"/>
      <c r="M18" s="148"/>
      <c r="N18" s="148"/>
      <c r="O18" s="148"/>
      <c r="P18" s="148"/>
      <c r="Q18" s="148"/>
      <c r="R18" s="148"/>
      <c r="S18" s="148"/>
      <c r="T18" s="148"/>
      <c r="U18" s="148"/>
      <c r="V18" s="148"/>
      <c r="W18" s="148"/>
      <c r="X18" s="148"/>
      <c r="Y18" s="148"/>
      <c r="Z18" s="148"/>
      <c r="AA18" s="148"/>
      <c r="AB18" s="148"/>
    </row>
    <row r="19" spans="2:28">
      <c r="B19" s="105" t="s">
        <v>991</v>
      </c>
      <c r="C19" s="23" t="s">
        <v>885</v>
      </c>
      <c r="D19" s="19" t="s">
        <v>27</v>
      </c>
      <c r="E19" s="152"/>
      <c r="F19" s="152"/>
      <c r="G19" s="152"/>
      <c r="H19" s="152"/>
      <c r="I19" s="152"/>
      <c r="J19" s="152"/>
      <c r="K19" s="152"/>
      <c r="L19" s="152"/>
      <c r="M19" s="152"/>
      <c r="N19" s="152"/>
      <c r="O19" s="152"/>
      <c r="P19" s="152"/>
      <c r="Q19" s="152"/>
      <c r="R19" s="152"/>
      <c r="S19" s="152"/>
      <c r="T19" s="152"/>
      <c r="U19" s="152"/>
      <c r="V19" s="152"/>
      <c r="W19" s="152"/>
      <c r="X19" s="152"/>
      <c r="Y19" s="152"/>
      <c r="Z19" s="152"/>
      <c r="AA19" s="152"/>
      <c r="AB19" s="152"/>
    </row>
    <row r="20" spans="2:28">
      <c r="B20" s="106" t="s">
        <v>992</v>
      </c>
      <c r="C20" s="24" t="s">
        <v>887</v>
      </c>
      <c r="D20" s="25" t="s">
        <v>27</v>
      </c>
      <c r="E20" s="152"/>
      <c r="F20" s="152"/>
      <c r="G20" s="152"/>
      <c r="H20" s="152"/>
      <c r="I20" s="152"/>
      <c r="J20" s="152"/>
      <c r="K20" s="152"/>
      <c r="L20" s="152"/>
      <c r="M20" s="152"/>
      <c r="N20" s="152"/>
      <c r="O20" s="152"/>
      <c r="P20" s="152"/>
      <c r="Q20" s="152"/>
      <c r="R20" s="152"/>
      <c r="S20" s="152"/>
      <c r="T20" s="152"/>
      <c r="U20" s="152"/>
      <c r="V20" s="152"/>
      <c r="W20" s="152"/>
      <c r="X20" s="152"/>
      <c r="Y20" s="152"/>
      <c r="Z20" s="152"/>
      <c r="AA20" s="152"/>
      <c r="AB20" s="152"/>
    </row>
    <row r="21" spans="2:28">
      <c r="B21" s="105" t="s">
        <v>993</v>
      </c>
      <c r="C21" s="23" t="s">
        <v>889</v>
      </c>
      <c r="D21" s="19" t="s">
        <v>27</v>
      </c>
      <c r="E21" s="152"/>
      <c r="F21" s="152"/>
      <c r="G21" s="152"/>
      <c r="H21" s="152"/>
      <c r="I21" s="152"/>
      <c r="J21" s="152"/>
      <c r="K21" s="152"/>
      <c r="L21" s="152"/>
      <c r="M21" s="152"/>
      <c r="N21" s="152"/>
      <c r="O21" s="152"/>
      <c r="P21" s="152"/>
      <c r="Q21" s="152"/>
      <c r="R21" s="152"/>
      <c r="S21" s="152"/>
      <c r="T21" s="152"/>
      <c r="U21" s="152"/>
      <c r="V21" s="152"/>
      <c r="W21" s="152"/>
      <c r="X21" s="152"/>
      <c r="Y21" s="152"/>
      <c r="Z21" s="152"/>
      <c r="AA21" s="152"/>
      <c r="AB21" s="152"/>
    </row>
    <row r="22" spans="2:28">
      <c r="B22" s="105" t="s">
        <v>994</v>
      </c>
      <c r="C22" s="23" t="s">
        <v>891</v>
      </c>
      <c r="D22" s="19" t="s">
        <v>27</v>
      </c>
      <c r="E22" s="152"/>
      <c r="F22" s="152"/>
      <c r="G22" s="152"/>
      <c r="H22" s="152"/>
      <c r="I22" s="152"/>
      <c r="J22" s="152"/>
      <c r="K22" s="152"/>
      <c r="L22" s="152"/>
      <c r="M22" s="152"/>
      <c r="N22" s="152"/>
      <c r="O22" s="152"/>
      <c r="P22" s="152"/>
      <c r="Q22" s="152"/>
      <c r="R22" s="152"/>
      <c r="S22" s="152"/>
      <c r="T22" s="152"/>
      <c r="U22" s="152"/>
      <c r="V22" s="152"/>
      <c r="W22" s="152"/>
      <c r="X22" s="152"/>
      <c r="Y22" s="152"/>
      <c r="Z22" s="152"/>
      <c r="AA22" s="152"/>
      <c r="AB22" s="152"/>
    </row>
    <row r="23" spans="2:28">
      <c r="B23" s="106" t="s">
        <v>995</v>
      </c>
      <c r="C23" s="24" t="s">
        <v>893</v>
      </c>
      <c r="D23" s="25" t="s">
        <v>27</v>
      </c>
      <c r="E23" s="174"/>
      <c r="F23" s="174"/>
      <c r="G23" s="174"/>
      <c r="H23" s="174"/>
      <c r="I23" s="174"/>
      <c r="J23" s="174"/>
      <c r="K23" s="174"/>
      <c r="L23" s="174"/>
      <c r="M23" s="174"/>
      <c r="N23" s="174"/>
      <c r="O23" s="174"/>
      <c r="P23" s="174"/>
      <c r="Q23" s="174"/>
      <c r="R23" s="174"/>
      <c r="S23" s="174"/>
      <c r="T23" s="174"/>
      <c r="U23" s="174"/>
      <c r="V23" s="174"/>
      <c r="W23" s="174"/>
      <c r="X23" s="174"/>
      <c r="Y23" s="174"/>
      <c r="Z23" s="174"/>
      <c r="AA23" s="174"/>
      <c r="AB23" s="174"/>
    </row>
    <row r="24" spans="2:28">
      <c r="B24" s="105" t="s">
        <v>996</v>
      </c>
      <c r="C24" s="23" t="s">
        <v>910</v>
      </c>
      <c r="D24" s="19" t="s">
        <v>27</v>
      </c>
      <c r="E24" s="174"/>
      <c r="F24" s="174"/>
      <c r="G24" s="174"/>
      <c r="H24" s="174"/>
      <c r="I24" s="174"/>
      <c r="J24" s="174"/>
      <c r="K24" s="174"/>
      <c r="L24" s="174"/>
      <c r="M24" s="174"/>
      <c r="N24" s="174"/>
      <c r="O24" s="174"/>
      <c r="P24" s="174"/>
      <c r="Q24" s="174"/>
      <c r="R24" s="174"/>
      <c r="S24" s="174"/>
      <c r="T24" s="174"/>
      <c r="U24" s="174"/>
      <c r="V24" s="174"/>
      <c r="W24" s="174"/>
      <c r="X24" s="174"/>
      <c r="Y24" s="174"/>
      <c r="Z24" s="174"/>
      <c r="AA24" s="174"/>
      <c r="AB24" s="174"/>
    </row>
    <row r="25" spans="2:28">
      <c r="B25" s="106" t="s">
        <v>997</v>
      </c>
      <c r="C25" s="24" t="s">
        <v>912</v>
      </c>
      <c r="D25" s="25" t="s">
        <v>27</v>
      </c>
      <c r="E25" s="152"/>
      <c r="F25" s="152"/>
      <c r="G25" s="152"/>
      <c r="H25" s="152"/>
      <c r="I25" s="152"/>
      <c r="J25" s="152"/>
      <c r="K25" s="152"/>
      <c r="L25" s="152"/>
      <c r="M25" s="152"/>
      <c r="N25" s="152"/>
      <c r="O25" s="152"/>
      <c r="P25" s="152"/>
      <c r="Q25" s="152"/>
      <c r="R25" s="152"/>
      <c r="S25" s="152"/>
      <c r="T25" s="152"/>
      <c r="U25" s="152"/>
      <c r="V25" s="152"/>
      <c r="W25" s="152"/>
      <c r="X25" s="152"/>
      <c r="Y25" s="152"/>
      <c r="Z25" s="152"/>
      <c r="AA25" s="152"/>
      <c r="AB25" s="152"/>
    </row>
    <row r="26" spans="2:28">
      <c r="B26" s="105" t="s">
        <v>998</v>
      </c>
      <c r="C26" s="23" t="s">
        <v>899</v>
      </c>
      <c r="D26" s="19" t="s">
        <v>27</v>
      </c>
      <c r="E26" s="155"/>
      <c r="F26" s="155"/>
      <c r="G26" s="155"/>
      <c r="H26" s="155"/>
      <c r="I26" s="155"/>
      <c r="J26" s="155"/>
      <c r="K26" s="155"/>
      <c r="L26" s="155"/>
      <c r="M26" s="155"/>
      <c r="N26" s="155"/>
      <c r="O26" s="155"/>
      <c r="P26" s="155"/>
      <c r="Q26" s="155"/>
      <c r="R26" s="155"/>
      <c r="S26" s="155"/>
      <c r="T26" s="155"/>
      <c r="U26" s="155"/>
      <c r="V26" s="155"/>
      <c r="W26" s="155"/>
      <c r="X26" s="155"/>
      <c r="Y26" s="155"/>
      <c r="Z26" s="155"/>
      <c r="AA26" s="155"/>
      <c r="AB26" s="155"/>
    </row>
    <row r="27" spans="2:28">
      <c r="B27" s="107" t="s">
        <v>999</v>
      </c>
      <c r="C27" s="32" t="s">
        <v>901</v>
      </c>
      <c r="D27" s="21" t="s">
        <v>27</v>
      </c>
      <c r="E27" s="152"/>
      <c r="F27" s="152"/>
      <c r="G27" s="152"/>
      <c r="H27" s="152"/>
      <c r="I27" s="152"/>
      <c r="J27" s="152"/>
      <c r="K27" s="152"/>
      <c r="L27" s="152"/>
      <c r="M27" s="152"/>
      <c r="N27" s="152"/>
      <c r="O27" s="152"/>
      <c r="P27" s="152"/>
      <c r="Q27" s="152"/>
      <c r="R27" s="152"/>
      <c r="S27" s="152"/>
      <c r="T27" s="152"/>
      <c r="U27" s="152"/>
      <c r="V27" s="152"/>
      <c r="W27" s="152"/>
      <c r="X27" s="152"/>
      <c r="Y27" s="152"/>
      <c r="Z27" s="152"/>
      <c r="AA27" s="152"/>
      <c r="AB27" s="152"/>
    </row>
    <row r="28" spans="2:28">
      <c r="B28" s="102" t="s">
        <v>1000</v>
      </c>
      <c r="C28" s="103" t="s">
        <v>1001</v>
      </c>
      <c r="D28" s="104" t="s">
        <v>27</v>
      </c>
      <c r="E28" s="148"/>
      <c r="F28" s="148"/>
      <c r="G28" s="148"/>
      <c r="H28" s="148"/>
      <c r="I28" s="148"/>
      <c r="J28" s="148"/>
      <c r="K28" s="148"/>
      <c r="L28" s="148"/>
      <c r="M28" s="148"/>
      <c r="N28" s="148"/>
      <c r="O28" s="148"/>
      <c r="P28" s="148"/>
      <c r="Q28" s="148"/>
      <c r="R28" s="148"/>
      <c r="S28" s="148"/>
      <c r="T28" s="148"/>
      <c r="U28" s="148"/>
      <c r="V28" s="148"/>
      <c r="W28" s="148"/>
      <c r="X28" s="148"/>
      <c r="Y28" s="148"/>
      <c r="Z28" s="148"/>
      <c r="AA28" s="148"/>
      <c r="AB28" s="148"/>
    </row>
    <row r="29" spans="2:28">
      <c r="B29" s="105" t="s">
        <v>1002</v>
      </c>
      <c r="C29" s="23" t="s">
        <v>885</v>
      </c>
      <c r="D29" s="19" t="s">
        <v>27</v>
      </c>
      <c r="E29" s="152"/>
      <c r="F29" s="152"/>
      <c r="G29" s="152"/>
      <c r="H29" s="152"/>
      <c r="I29" s="152"/>
      <c r="J29" s="152"/>
      <c r="K29" s="152"/>
      <c r="L29" s="152"/>
      <c r="M29" s="152"/>
      <c r="N29" s="152"/>
      <c r="O29" s="152"/>
      <c r="P29" s="152"/>
      <c r="Q29" s="152"/>
      <c r="R29" s="152"/>
      <c r="S29" s="152"/>
      <c r="T29" s="152"/>
      <c r="U29" s="152"/>
      <c r="V29" s="152"/>
      <c r="W29" s="152"/>
      <c r="X29" s="152"/>
      <c r="Y29" s="152"/>
      <c r="Z29" s="152"/>
      <c r="AA29" s="152"/>
      <c r="AB29" s="152"/>
    </row>
    <row r="30" spans="2:28">
      <c r="B30" s="106" t="s">
        <v>1003</v>
      </c>
      <c r="C30" s="24" t="s">
        <v>887</v>
      </c>
      <c r="D30" s="25" t="s">
        <v>27</v>
      </c>
      <c r="E30" s="174"/>
      <c r="F30" s="174"/>
      <c r="G30" s="174"/>
      <c r="H30" s="174"/>
      <c r="I30" s="174"/>
      <c r="J30" s="174"/>
      <c r="K30" s="174"/>
      <c r="L30" s="174"/>
      <c r="M30" s="174"/>
      <c r="N30" s="174"/>
      <c r="O30" s="174"/>
      <c r="P30" s="174"/>
      <c r="Q30" s="174"/>
      <c r="R30" s="174"/>
      <c r="S30" s="174"/>
      <c r="T30" s="174"/>
      <c r="U30" s="174"/>
      <c r="V30" s="174"/>
      <c r="W30" s="174"/>
      <c r="X30" s="174"/>
      <c r="Y30" s="174"/>
      <c r="Z30" s="174"/>
      <c r="AA30" s="174"/>
      <c r="AB30" s="174"/>
    </row>
    <row r="31" spans="2:28">
      <c r="B31" s="105" t="s">
        <v>1004</v>
      </c>
      <c r="C31" s="23" t="s">
        <v>889</v>
      </c>
      <c r="D31" s="19" t="s">
        <v>27</v>
      </c>
      <c r="E31" s="174"/>
      <c r="F31" s="174"/>
      <c r="G31" s="174"/>
      <c r="H31" s="174"/>
      <c r="I31" s="174"/>
      <c r="J31" s="174"/>
      <c r="K31" s="174"/>
      <c r="L31" s="174"/>
      <c r="M31" s="174"/>
      <c r="N31" s="174"/>
      <c r="O31" s="174"/>
      <c r="P31" s="174"/>
      <c r="Q31" s="174"/>
      <c r="R31" s="174"/>
      <c r="S31" s="174"/>
      <c r="T31" s="174"/>
      <c r="U31" s="174"/>
      <c r="V31" s="174"/>
      <c r="W31" s="174"/>
      <c r="X31" s="174"/>
      <c r="Y31" s="174"/>
      <c r="Z31" s="174"/>
      <c r="AA31" s="174"/>
      <c r="AB31" s="174"/>
    </row>
    <row r="32" spans="2:28">
      <c r="B32" s="108" t="s">
        <v>1005</v>
      </c>
      <c r="C32" s="109" t="s">
        <v>1006</v>
      </c>
      <c r="D32" s="110" t="s">
        <v>27</v>
      </c>
      <c r="E32" s="174"/>
      <c r="F32" s="174"/>
      <c r="G32" s="174"/>
      <c r="H32" s="174"/>
      <c r="I32" s="174"/>
      <c r="J32" s="174"/>
      <c r="K32" s="174"/>
      <c r="L32" s="174"/>
      <c r="M32" s="174"/>
      <c r="N32" s="174"/>
      <c r="O32" s="174"/>
      <c r="P32" s="174"/>
      <c r="Q32" s="174"/>
      <c r="R32" s="174"/>
      <c r="S32" s="174"/>
      <c r="T32" s="174"/>
      <c r="U32" s="174"/>
      <c r="V32" s="174"/>
      <c r="W32" s="174"/>
      <c r="X32" s="174"/>
      <c r="Y32" s="174"/>
      <c r="Z32" s="174"/>
      <c r="AA32" s="174"/>
      <c r="AB32" s="174"/>
    </row>
    <row r="33" spans="2:28">
      <c r="B33" s="105" t="s">
        <v>1007</v>
      </c>
      <c r="C33" s="23" t="s">
        <v>923</v>
      </c>
      <c r="D33" s="19" t="s">
        <v>27</v>
      </c>
      <c r="E33" s="155"/>
      <c r="F33" s="155"/>
      <c r="G33" s="155"/>
      <c r="H33" s="155"/>
      <c r="I33" s="155"/>
      <c r="J33" s="155"/>
      <c r="K33" s="155"/>
      <c r="L33" s="155"/>
      <c r="M33" s="155"/>
      <c r="N33" s="155"/>
      <c r="O33" s="155"/>
      <c r="P33" s="155"/>
      <c r="Q33" s="155"/>
      <c r="R33" s="155"/>
      <c r="S33" s="155"/>
      <c r="T33" s="155"/>
      <c r="U33" s="155"/>
      <c r="V33" s="155"/>
      <c r="W33" s="155"/>
      <c r="X33" s="155"/>
      <c r="Y33" s="155"/>
      <c r="Z33" s="155"/>
      <c r="AA33" s="155"/>
      <c r="AB33" s="155"/>
    </row>
    <row r="34" spans="2:28">
      <c r="B34" s="108" t="s">
        <v>1008</v>
      </c>
      <c r="C34" s="109" t="s">
        <v>1006</v>
      </c>
      <c r="D34" s="110" t="s">
        <v>27</v>
      </c>
      <c r="E34" s="155"/>
      <c r="F34" s="155"/>
      <c r="G34" s="155"/>
      <c r="H34" s="155"/>
      <c r="I34" s="155"/>
      <c r="J34" s="155"/>
      <c r="K34" s="155"/>
      <c r="L34" s="155"/>
      <c r="M34" s="155"/>
      <c r="N34" s="155"/>
      <c r="O34" s="155"/>
      <c r="P34" s="155"/>
      <c r="Q34" s="155"/>
      <c r="R34" s="155"/>
      <c r="S34" s="155"/>
      <c r="T34" s="155"/>
      <c r="U34" s="155"/>
      <c r="V34" s="155"/>
      <c r="W34" s="155"/>
      <c r="X34" s="155"/>
      <c r="Y34" s="155"/>
      <c r="Z34" s="155"/>
      <c r="AA34" s="155"/>
      <c r="AB34" s="155"/>
    </row>
    <row r="35" spans="2:28">
      <c r="B35" s="106" t="s">
        <v>1009</v>
      </c>
      <c r="C35" s="24" t="s">
        <v>926</v>
      </c>
      <c r="D35" s="25" t="s">
        <v>27</v>
      </c>
      <c r="E35" s="152"/>
      <c r="F35" s="152"/>
      <c r="G35" s="152"/>
      <c r="H35" s="152"/>
      <c r="I35" s="152"/>
      <c r="J35" s="152"/>
      <c r="K35" s="152"/>
      <c r="L35" s="152"/>
      <c r="M35" s="152"/>
      <c r="N35" s="152"/>
      <c r="O35" s="152"/>
      <c r="P35" s="152"/>
      <c r="Q35" s="152"/>
      <c r="R35" s="152"/>
      <c r="S35" s="152"/>
      <c r="T35" s="152"/>
      <c r="U35" s="152"/>
      <c r="V35" s="152"/>
      <c r="W35" s="152"/>
      <c r="X35" s="152"/>
      <c r="Y35" s="152"/>
      <c r="Z35" s="152"/>
      <c r="AA35" s="152"/>
      <c r="AB35" s="152"/>
    </row>
    <row r="36" spans="2:28">
      <c r="B36" s="105" t="s">
        <v>1010</v>
      </c>
      <c r="C36" s="23" t="s">
        <v>895</v>
      </c>
      <c r="D36" s="19" t="s">
        <v>27</v>
      </c>
      <c r="E36" s="152"/>
      <c r="F36" s="152"/>
      <c r="G36" s="152"/>
      <c r="H36" s="152"/>
      <c r="I36" s="152"/>
      <c r="J36" s="152"/>
      <c r="K36" s="152"/>
      <c r="L36" s="152"/>
      <c r="M36" s="152"/>
      <c r="N36" s="152"/>
      <c r="O36" s="152"/>
      <c r="P36" s="152"/>
      <c r="Q36" s="152"/>
      <c r="R36" s="152"/>
      <c r="S36" s="152"/>
      <c r="T36" s="152"/>
      <c r="U36" s="152"/>
      <c r="V36" s="152"/>
      <c r="W36" s="152"/>
      <c r="X36" s="152"/>
      <c r="Y36" s="152"/>
      <c r="Z36" s="152"/>
      <c r="AA36" s="152"/>
      <c r="AB36" s="152"/>
    </row>
    <row r="37" spans="2:28">
      <c r="B37" s="106" t="s">
        <v>1011</v>
      </c>
      <c r="C37" s="24" t="s">
        <v>897</v>
      </c>
      <c r="D37" s="25" t="s">
        <v>27</v>
      </c>
      <c r="E37" s="155"/>
      <c r="F37" s="155"/>
      <c r="G37" s="155"/>
      <c r="H37" s="155"/>
      <c r="I37" s="155"/>
      <c r="J37" s="155"/>
      <c r="K37" s="155"/>
      <c r="L37" s="155"/>
      <c r="M37" s="155"/>
      <c r="N37" s="155"/>
      <c r="O37" s="155"/>
      <c r="P37" s="155"/>
      <c r="Q37" s="155"/>
      <c r="R37" s="155"/>
      <c r="S37" s="155"/>
      <c r="T37" s="155"/>
      <c r="U37" s="155"/>
      <c r="V37" s="155"/>
      <c r="W37" s="155"/>
      <c r="X37" s="155"/>
      <c r="Y37" s="155"/>
      <c r="Z37" s="155"/>
      <c r="AA37" s="155"/>
      <c r="AB37" s="155"/>
    </row>
    <row r="38" spans="2:28">
      <c r="B38" s="105" t="s">
        <v>1012</v>
      </c>
      <c r="C38" s="23" t="s">
        <v>899</v>
      </c>
      <c r="D38" s="19" t="s">
        <v>27</v>
      </c>
      <c r="E38" s="152"/>
      <c r="F38" s="152"/>
      <c r="G38" s="152"/>
      <c r="H38" s="152"/>
      <c r="I38" s="152"/>
      <c r="J38" s="152"/>
      <c r="K38" s="152"/>
      <c r="L38" s="152"/>
      <c r="M38" s="152"/>
      <c r="N38" s="152"/>
      <c r="O38" s="152"/>
      <c r="P38" s="152"/>
      <c r="Q38" s="152"/>
      <c r="R38" s="152"/>
      <c r="S38" s="152"/>
      <c r="T38" s="152"/>
      <c r="U38" s="152"/>
      <c r="V38" s="152"/>
      <c r="W38" s="152"/>
      <c r="X38" s="152"/>
      <c r="Y38" s="152"/>
      <c r="Z38" s="152"/>
      <c r="AA38" s="152"/>
      <c r="AB38" s="152"/>
    </row>
    <row r="39" spans="2:28">
      <c r="B39" s="107" t="s">
        <v>1013</v>
      </c>
      <c r="C39" s="32" t="s">
        <v>901</v>
      </c>
      <c r="D39" s="21" t="s">
        <v>27</v>
      </c>
      <c r="E39" s="152"/>
      <c r="F39" s="152"/>
      <c r="G39" s="152"/>
      <c r="H39" s="152"/>
      <c r="I39" s="152"/>
      <c r="J39" s="152"/>
      <c r="K39" s="152"/>
      <c r="L39" s="152"/>
      <c r="M39" s="152"/>
      <c r="N39" s="152"/>
      <c r="O39" s="152"/>
      <c r="P39" s="152"/>
      <c r="Q39" s="152"/>
      <c r="R39" s="152"/>
      <c r="S39" s="152"/>
      <c r="T39" s="152"/>
      <c r="U39" s="152"/>
      <c r="V39" s="152"/>
      <c r="W39" s="152"/>
      <c r="X39" s="152"/>
      <c r="Y39" s="152"/>
      <c r="Z39" s="152"/>
      <c r="AA39" s="152"/>
      <c r="AB39" s="152"/>
    </row>
    <row r="40" spans="2:28">
      <c r="B40" s="102" t="s">
        <v>1014</v>
      </c>
      <c r="C40" s="103" t="s">
        <v>516</v>
      </c>
      <c r="D40" s="104" t="s">
        <v>27</v>
      </c>
      <c r="E40" s="148"/>
      <c r="F40" s="148"/>
      <c r="G40" s="148"/>
      <c r="H40" s="148"/>
      <c r="I40" s="148"/>
      <c r="J40" s="148"/>
      <c r="K40" s="148"/>
      <c r="L40" s="148"/>
      <c r="M40" s="148"/>
      <c r="N40" s="148"/>
      <c r="O40" s="148"/>
      <c r="P40" s="148"/>
      <c r="Q40" s="148"/>
      <c r="R40" s="148"/>
      <c r="S40" s="148"/>
      <c r="T40" s="148"/>
      <c r="U40" s="148"/>
      <c r="V40" s="148"/>
      <c r="W40" s="148"/>
      <c r="X40" s="148"/>
      <c r="Y40" s="148"/>
      <c r="Z40" s="148"/>
      <c r="AA40" s="148"/>
      <c r="AB40" s="148"/>
    </row>
    <row r="41" spans="2:28">
      <c r="B41" s="105" t="s">
        <v>1015</v>
      </c>
      <c r="C41" s="23" t="s">
        <v>885</v>
      </c>
      <c r="D41" s="19" t="s">
        <v>27</v>
      </c>
      <c r="E41" s="152"/>
      <c r="F41" s="152"/>
      <c r="G41" s="152"/>
      <c r="H41" s="152"/>
      <c r="I41" s="152"/>
      <c r="J41" s="152"/>
      <c r="K41" s="152"/>
      <c r="L41" s="152"/>
      <c r="M41" s="152"/>
      <c r="N41" s="152"/>
      <c r="O41" s="152"/>
      <c r="P41" s="152"/>
      <c r="Q41" s="152"/>
      <c r="R41" s="152"/>
      <c r="S41" s="152"/>
      <c r="T41" s="152"/>
      <c r="U41" s="152"/>
      <c r="V41" s="152"/>
      <c r="W41" s="152"/>
      <c r="X41" s="152"/>
      <c r="Y41" s="152"/>
      <c r="Z41" s="152"/>
      <c r="AA41" s="152"/>
      <c r="AB41" s="152"/>
    </row>
    <row r="42" spans="2:28">
      <c r="B42" s="106" t="s">
        <v>1016</v>
      </c>
      <c r="C42" s="24" t="s">
        <v>887</v>
      </c>
      <c r="D42" s="25" t="s">
        <v>27</v>
      </c>
      <c r="E42" s="152"/>
      <c r="F42" s="152"/>
      <c r="G42" s="152"/>
      <c r="H42" s="152"/>
      <c r="I42" s="152"/>
      <c r="J42" s="152"/>
      <c r="K42" s="152"/>
      <c r="L42" s="152"/>
      <c r="M42" s="152"/>
      <c r="N42" s="152"/>
      <c r="O42" s="152"/>
      <c r="P42" s="152"/>
      <c r="Q42" s="152"/>
      <c r="R42" s="152"/>
      <c r="S42" s="152"/>
      <c r="T42" s="152"/>
      <c r="U42" s="152"/>
      <c r="V42" s="152"/>
      <c r="W42" s="152"/>
      <c r="X42" s="152"/>
      <c r="Y42" s="152"/>
      <c r="Z42" s="152"/>
      <c r="AA42" s="152"/>
      <c r="AB42" s="152"/>
    </row>
    <row r="43" spans="2:28">
      <c r="B43" s="105" t="s">
        <v>1017</v>
      </c>
      <c r="C43" s="23" t="s">
        <v>889</v>
      </c>
      <c r="D43" s="19" t="s">
        <v>27</v>
      </c>
      <c r="E43" s="152"/>
      <c r="F43" s="152"/>
      <c r="G43" s="152"/>
      <c r="H43" s="152"/>
      <c r="I43" s="152"/>
      <c r="J43" s="152"/>
      <c r="K43" s="152"/>
      <c r="L43" s="152"/>
      <c r="M43" s="152"/>
      <c r="N43" s="152"/>
      <c r="O43" s="152"/>
      <c r="P43" s="152"/>
      <c r="Q43" s="152"/>
      <c r="R43" s="152"/>
      <c r="S43" s="152"/>
      <c r="T43" s="152"/>
      <c r="U43" s="152"/>
      <c r="V43" s="152"/>
      <c r="W43" s="152"/>
      <c r="X43" s="152"/>
      <c r="Y43" s="152"/>
      <c r="Z43" s="152"/>
      <c r="AA43" s="152"/>
      <c r="AB43" s="152"/>
    </row>
    <row r="44" spans="2:28">
      <c r="B44" s="108" t="s">
        <v>1018</v>
      </c>
      <c r="C44" s="109" t="s">
        <v>1006</v>
      </c>
      <c r="D44" s="110" t="s">
        <v>27</v>
      </c>
      <c r="E44" s="152"/>
      <c r="F44" s="152"/>
      <c r="G44" s="152"/>
      <c r="H44" s="152"/>
      <c r="I44" s="152"/>
      <c r="J44" s="152"/>
      <c r="K44" s="152"/>
      <c r="L44" s="152"/>
      <c r="M44" s="152"/>
      <c r="N44" s="152"/>
      <c r="O44" s="152"/>
      <c r="P44" s="152"/>
      <c r="Q44" s="152"/>
      <c r="R44" s="152"/>
      <c r="S44" s="152"/>
      <c r="T44" s="152"/>
      <c r="U44" s="152"/>
      <c r="V44" s="152"/>
      <c r="W44" s="152"/>
      <c r="X44" s="152"/>
      <c r="Y44" s="152"/>
      <c r="Z44" s="152"/>
      <c r="AA44" s="152"/>
      <c r="AB44" s="152"/>
    </row>
    <row r="45" spans="2:28">
      <c r="B45" s="105" t="s">
        <v>1019</v>
      </c>
      <c r="C45" s="23" t="s">
        <v>923</v>
      </c>
      <c r="D45" s="19" t="s">
        <v>27</v>
      </c>
      <c r="E45" s="152"/>
      <c r="F45" s="152"/>
      <c r="G45" s="152"/>
      <c r="H45" s="152"/>
      <c r="I45" s="152"/>
      <c r="J45" s="152"/>
      <c r="K45" s="152"/>
      <c r="L45" s="152"/>
      <c r="M45" s="152"/>
      <c r="N45" s="152"/>
      <c r="O45" s="152"/>
      <c r="P45" s="152"/>
      <c r="Q45" s="152"/>
      <c r="R45" s="152"/>
      <c r="S45" s="152"/>
      <c r="T45" s="152"/>
      <c r="U45" s="152"/>
      <c r="V45" s="152"/>
      <c r="W45" s="152"/>
      <c r="X45" s="152"/>
      <c r="Y45" s="152"/>
      <c r="Z45" s="152"/>
      <c r="AA45" s="152"/>
      <c r="AB45" s="152"/>
    </row>
    <row r="46" spans="2:28">
      <c r="B46" s="108" t="s">
        <v>1020</v>
      </c>
      <c r="C46" s="109" t="s">
        <v>1006</v>
      </c>
      <c r="D46" s="110" t="s">
        <v>27</v>
      </c>
      <c r="E46" s="152"/>
      <c r="F46" s="152"/>
      <c r="G46" s="152"/>
      <c r="H46" s="152"/>
      <c r="I46" s="152"/>
      <c r="J46" s="152"/>
      <c r="K46" s="152"/>
      <c r="L46" s="152"/>
      <c r="M46" s="152"/>
      <c r="N46" s="152"/>
      <c r="O46" s="152"/>
      <c r="P46" s="152"/>
      <c r="Q46" s="152"/>
      <c r="R46" s="152"/>
      <c r="S46" s="152"/>
      <c r="T46" s="152"/>
      <c r="U46" s="152"/>
      <c r="V46" s="152"/>
      <c r="W46" s="152"/>
      <c r="X46" s="152"/>
      <c r="Y46" s="152"/>
      <c r="Z46" s="152"/>
      <c r="AA46" s="152"/>
      <c r="AB46" s="152"/>
    </row>
    <row r="47" spans="2:28">
      <c r="B47" s="106" t="s">
        <v>1021</v>
      </c>
      <c r="C47" s="24" t="s">
        <v>926</v>
      </c>
      <c r="D47" s="25" t="s">
        <v>27</v>
      </c>
      <c r="E47" s="152"/>
      <c r="F47" s="152"/>
      <c r="G47" s="152"/>
      <c r="H47" s="152"/>
      <c r="I47" s="152"/>
      <c r="J47" s="152"/>
      <c r="K47" s="152"/>
      <c r="L47" s="152"/>
      <c r="M47" s="152"/>
      <c r="N47" s="152"/>
      <c r="O47" s="152"/>
      <c r="P47" s="152"/>
      <c r="Q47" s="152"/>
      <c r="R47" s="152"/>
      <c r="S47" s="152"/>
      <c r="T47" s="152"/>
      <c r="U47" s="152"/>
      <c r="V47" s="152"/>
      <c r="W47" s="152"/>
      <c r="X47" s="152"/>
      <c r="Y47" s="152"/>
      <c r="Z47" s="152"/>
      <c r="AA47" s="152"/>
      <c r="AB47" s="152"/>
    </row>
    <row r="48" spans="2:28">
      <c r="B48" s="105" t="s">
        <v>1022</v>
      </c>
      <c r="C48" s="23" t="s">
        <v>895</v>
      </c>
      <c r="D48" s="19" t="s">
        <v>27</v>
      </c>
      <c r="E48" s="152"/>
      <c r="F48" s="152"/>
      <c r="G48" s="152"/>
      <c r="H48" s="152"/>
      <c r="I48" s="152"/>
      <c r="J48" s="152"/>
      <c r="K48" s="152"/>
      <c r="L48" s="152"/>
      <c r="M48" s="152"/>
      <c r="N48" s="152"/>
      <c r="O48" s="152"/>
      <c r="P48" s="152"/>
      <c r="Q48" s="152"/>
      <c r="R48" s="152"/>
      <c r="S48" s="152"/>
      <c r="T48" s="152"/>
      <c r="U48" s="152"/>
      <c r="V48" s="152"/>
      <c r="W48" s="152"/>
      <c r="X48" s="152"/>
      <c r="Y48" s="152"/>
      <c r="Z48" s="152"/>
      <c r="AA48" s="152"/>
      <c r="AB48" s="152"/>
    </row>
    <row r="49" spans="2:28">
      <c r="B49" s="106" t="s">
        <v>1023</v>
      </c>
      <c r="C49" s="24" t="s">
        <v>897</v>
      </c>
      <c r="D49" s="25" t="s">
        <v>27</v>
      </c>
      <c r="E49" s="152"/>
      <c r="F49" s="152"/>
      <c r="G49" s="152"/>
      <c r="H49" s="152"/>
      <c r="I49" s="152"/>
      <c r="J49" s="152"/>
      <c r="K49" s="152"/>
      <c r="L49" s="152"/>
      <c r="M49" s="152"/>
      <c r="N49" s="152"/>
      <c r="O49" s="152"/>
      <c r="P49" s="152"/>
      <c r="Q49" s="152"/>
      <c r="R49" s="152"/>
      <c r="S49" s="152"/>
      <c r="T49" s="152"/>
      <c r="U49" s="152"/>
      <c r="V49" s="152"/>
      <c r="W49" s="152"/>
      <c r="X49" s="152"/>
      <c r="Y49" s="152"/>
      <c r="Z49" s="152"/>
      <c r="AA49" s="152"/>
      <c r="AB49" s="152"/>
    </row>
    <row r="50" spans="2:28">
      <c r="B50" s="105" t="s">
        <v>1024</v>
      </c>
      <c r="C50" s="23" t="s">
        <v>899</v>
      </c>
      <c r="D50" s="19" t="s">
        <v>27</v>
      </c>
      <c r="E50" s="152"/>
      <c r="F50" s="152"/>
      <c r="G50" s="152"/>
      <c r="H50" s="152"/>
      <c r="I50" s="152"/>
      <c r="J50" s="152"/>
      <c r="K50" s="152"/>
      <c r="L50" s="152"/>
      <c r="M50" s="152"/>
      <c r="N50" s="152"/>
      <c r="O50" s="152"/>
      <c r="P50" s="152"/>
      <c r="Q50" s="152"/>
      <c r="R50" s="152"/>
      <c r="S50" s="152"/>
      <c r="T50" s="152"/>
      <c r="U50" s="152"/>
      <c r="V50" s="152"/>
      <c r="W50" s="152"/>
      <c r="X50" s="152"/>
      <c r="Y50" s="152"/>
      <c r="Z50" s="152"/>
      <c r="AA50" s="152"/>
      <c r="AB50" s="152"/>
    </row>
    <row r="51" spans="2:28">
      <c r="B51" s="107" t="s">
        <v>1025</v>
      </c>
      <c r="C51" s="32" t="s">
        <v>901</v>
      </c>
      <c r="D51" s="21" t="s">
        <v>27</v>
      </c>
      <c r="E51" s="152"/>
      <c r="F51" s="152"/>
      <c r="G51" s="152"/>
      <c r="H51" s="152"/>
      <c r="I51" s="152"/>
      <c r="J51" s="152"/>
      <c r="K51" s="152"/>
      <c r="L51" s="152"/>
      <c r="M51" s="152"/>
      <c r="N51" s="152"/>
      <c r="O51" s="152"/>
      <c r="P51" s="152"/>
      <c r="Q51" s="152"/>
      <c r="R51" s="152"/>
      <c r="S51" s="152"/>
      <c r="T51" s="152"/>
      <c r="U51" s="152"/>
      <c r="V51" s="152"/>
      <c r="W51" s="152"/>
      <c r="X51" s="152"/>
      <c r="Y51" s="152"/>
      <c r="Z51" s="152"/>
      <c r="AA51" s="152"/>
      <c r="AB51" s="152"/>
    </row>
    <row r="52" spans="2:28">
      <c r="B52" s="102" t="s">
        <v>1026</v>
      </c>
      <c r="C52" s="103" t="s">
        <v>957</v>
      </c>
      <c r="D52" s="104" t="s">
        <v>27</v>
      </c>
      <c r="E52" s="148"/>
      <c r="F52" s="148"/>
      <c r="G52" s="148"/>
      <c r="H52" s="148"/>
      <c r="I52" s="148"/>
      <c r="J52" s="148"/>
      <c r="K52" s="148"/>
      <c r="L52" s="148"/>
      <c r="M52" s="148"/>
      <c r="N52" s="148"/>
      <c r="O52" s="148"/>
      <c r="P52" s="148"/>
      <c r="Q52" s="148"/>
      <c r="R52" s="148"/>
      <c r="S52" s="148"/>
      <c r="T52" s="148"/>
      <c r="U52" s="148"/>
      <c r="V52" s="148"/>
      <c r="W52" s="148"/>
      <c r="X52" s="148"/>
      <c r="Y52" s="148"/>
      <c r="Z52" s="148"/>
      <c r="AA52" s="148"/>
      <c r="AB52" s="148"/>
    </row>
    <row r="53" spans="2:28">
      <c r="B53" s="105" t="s">
        <v>1027</v>
      </c>
      <c r="C53" s="23" t="s">
        <v>885</v>
      </c>
      <c r="D53" s="19" t="s">
        <v>27</v>
      </c>
      <c r="E53" s="152"/>
      <c r="F53" s="152"/>
      <c r="G53" s="152"/>
      <c r="H53" s="152"/>
      <c r="I53" s="152"/>
      <c r="J53" s="152"/>
      <c r="K53" s="152"/>
      <c r="L53" s="152"/>
      <c r="M53" s="152"/>
      <c r="N53" s="152"/>
      <c r="O53" s="152"/>
      <c r="P53" s="152"/>
      <c r="Q53" s="152"/>
      <c r="R53" s="152"/>
      <c r="S53" s="152"/>
      <c r="T53" s="152"/>
      <c r="U53" s="152"/>
      <c r="V53" s="152"/>
      <c r="W53" s="152"/>
      <c r="X53" s="152"/>
      <c r="Y53" s="152"/>
      <c r="Z53" s="152"/>
      <c r="AA53" s="152"/>
      <c r="AB53" s="152"/>
    </row>
    <row r="54" spans="2:28">
      <c r="B54" s="106" t="s">
        <v>1028</v>
      </c>
      <c r="C54" s="24" t="s">
        <v>887</v>
      </c>
      <c r="D54" s="25" t="s">
        <v>27</v>
      </c>
      <c r="E54" s="152"/>
      <c r="F54" s="152"/>
      <c r="G54" s="152"/>
      <c r="H54" s="152"/>
      <c r="I54" s="152"/>
      <c r="J54" s="152"/>
      <c r="K54" s="152"/>
      <c r="L54" s="152"/>
      <c r="M54" s="152"/>
      <c r="N54" s="152"/>
      <c r="O54" s="152"/>
      <c r="P54" s="152"/>
      <c r="Q54" s="152"/>
      <c r="R54" s="152"/>
      <c r="S54" s="152"/>
      <c r="T54" s="152"/>
      <c r="U54" s="152"/>
      <c r="V54" s="152"/>
      <c r="W54" s="152"/>
      <c r="X54" s="152"/>
      <c r="Y54" s="152"/>
      <c r="Z54" s="152"/>
      <c r="AA54" s="152"/>
      <c r="AB54" s="152"/>
    </row>
    <row r="55" spans="2:28">
      <c r="B55" s="105" t="s">
        <v>1029</v>
      </c>
      <c r="C55" s="23" t="s">
        <v>889</v>
      </c>
      <c r="D55" s="19" t="s">
        <v>27</v>
      </c>
      <c r="E55" s="152"/>
      <c r="F55" s="152"/>
      <c r="G55" s="152"/>
      <c r="H55" s="152"/>
      <c r="I55" s="152"/>
      <c r="J55" s="152"/>
      <c r="K55" s="152"/>
      <c r="L55" s="152"/>
      <c r="M55" s="152"/>
      <c r="N55" s="152"/>
      <c r="O55" s="152"/>
      <c r="P55" s="152"/>
      <c r="Q55" s="152"/>
      <c r="R55" s="152"/>
      <c r="S55" s="152"/>
      <c r="T55" s="152"/>
      <c r="U55" s="152"/>
      <c r="V55" s="152"/>
      <c r="W55" s="152"/>
      <c r="X55" s="152"/>
      <c r="Y55" s="152"/>
      <c r="Z55" s="152"/>
      <c r="AA55" s="152"/>
      <c r="AB55" s="152"/>
    </row>
    <row r="56" spans="2:28">
      <c r="B56" s="105" t="s">
        <v>1030</v>
      </c>
      <c r="C56" s="23" t="s">
        <v>891</v>
      </c>
      <c r="D56" s="19" t="s">
        <v>27</v>
      </c>
      <c r="E56" s="152"/>
      <c r="F56" s="152"/>
      <c r="G56" s="152"/>
      <c r="H56" s="152"/>
      <c r="I56" s="152"/>
      <c r="J56" s="152"/>
      <c r="K56" s="152"/>
      <c r="L56" s="152"/>
      <c r="M56" s="152"/>
      <c r="N56" s="152"/>
      <c r="O56" s="152"/>
      <c r="P56" s="152"/>
      <c r="Q56" s="152"/>
      <c r="R56" s="152"/>
      <c r="S56" s="152"/>
      <c r="T56" s="152"/>
      <c r="U56" s="152"/>
      <c r="V56" s="152"/>
      <c r="W56" s="152"/>
      <c r="X56" s="152"/>
      <c r="Y56" s="152"/>
      <c r="Z56" s="152"/>
      <c r="AA56" s="152"/>
      <c r="AB56" s="152"/>
    </row>
    <row r="57" spans="2:28">
      <c r="B57" s="106" t="s">
        <v>1031</v>
      </c>
      <c r="C57" s="24" t="s">
        <v>893</v>
      </c>
      <c r="D57" s="25" t="s">
        <v>27</v>
      </c>
      <c r="E57" s="152"/>
      <c r="F57" s="152"/>
      <c r="G57" s="152"/>
      <c r="H57" s="152"/>
      <c r="I57" s="152"/>
      <c r="J57" s="152"/>
      <c r="K57" s="152"/>
      <c r="L57" s="152"/>
      <c r="M57" s="152"/>
      <c r="N57" s="152"/>
      <c r="O57" s="152"/>
      <c r="P57" s="152"/>
      <c r="Q57" s="152"/>
      <c r="R57" s="152"/>
      <c r="S57" s="152"/>
      <c r="T57" s="152"/>
      <c r="U57" s="152"/>
      <c r="V57" s="152"/>
      <c r="W57" s="152"/>
      <c r="X57" s="152"/>
      <c r="Y57" s="152"/>
      <c r="Z57" s="152"/>
      <c r="AA57" s="152"/>
      <c r="AB57" s="152"/>
    </row>
    <row r="58" spans="2:28">
      <c r="B58" s="105" t="s">
        <v>1032</v>
      </c>
      <c r="C58" s="23" t="s">
        <v>910</v>
      </c>
      <c r="D58" s="19" t="s">
        <v>27</v>
      </c>
      <c r="E58" s="152"/>
      <c r="F58" s="152"/>
      <c r="G58" s="152"/>
      <c r="H58" s="152"/>
      <c r="I58" s="152"/>
      <c r="J58" s="152"/>
      <c r="K58" s="152"/>
      <c r="L58" s="152"/>
      <c r="M58" s="152"/>
      <c r="N58" s="152"/>
      <c r="O58" s="152"/>
      <c r="P58" s="152"/>
      <c r="Q58" s="152"/>
      <c r="R58" s="152"/>
      <c r="S58" s="152"/>
      <c r="T58" s="152"/>
      <c r="U58" s="152"/>
      <c r="V58" s="152"/>
      <c r="W58" s="152"/>
      <c r="X58" s="152"/>
      <c r="Y58" s="152"/>
      <c r="Z58" s="152"/>
      <c r="AA58" s="152"/>
      <c r="AB58" s="152"/>
    </row>
    <row r="59" spans="2:28">
      <c r="B59" s="106" t="s">
        <v>1033</v>
      </c>
      <c r="C59" s="24" t="s">
        <v>912</v>
      </c>
      <c r="D59" s="25" t="s">
        <v>27</v>
      </c>
      <c r="E59" s="152"/>
      <c r="F59" s="152"/>
      <c r="G59" s="152"/>
      <c r="H59" s="152"/>
      <c r="I59" s="152"/>
      <c r="J59" s="152"/>
      <c r="K59" s="152"/>
      <c r="L59" s="152"/>
      <c r="M59" s="152"/>
      <c r="N59" s="152"/>
      <c r="O59" s="152"/>
      <c r="P59" s="152"/>
      <c r="Q59" s="152"/>
      <c r="R59" s="152"/>
      <c r="S59" s="152"/>
      <c r="T59" s="152"/>
      <c r="U59" s="152"/>
      <c r="V59" s="152"/>
      <c r="W59" s="152"/>
      <c r="X59" s="152"/>
      <c r="Y59" s="152"/>
      <c r="Z59" s="152"/>
      <c r="AA59" s="152"/>
      <c r="AB59" s="152"/>
    </row>
    <row r="60" spans="2:28">
      <c r="B60" s="105" t="s">
        <v>1034</v>
      </c>
      <c r="C60" s="23" t="s">
        <v>899</v>
      </c>
      <c r="D60" s="19" t="s">
        <v>27</v>
      </c>
      <c r="E60" s="152"/>
      <c r="F60" s="152"/>
      <c r="G60" s="152"/>
      <c r="H60" s="152"/>
      <c r="I60" s="152"/>
      <c r="J60" s="152"/>
      <c r="K60" s="152"/>
      <c r="L60" s="152"/>
      <c r="M60" s="152"/>
      <c r="N60" s="152"/>
      <c r="O60" s="152"/>
      <c r="P60" s="152"/>
      <c r="Q60" s="152"/>
      <c r="R60" s="152"/>
      <c r="S60" s="152"/>
      <c r="T60" s="152"/>
      <c r="U60" s="152"/>
      <c r="V60" s="152"/>
      <c r="W60" s="152"/>
      <c r="X60" s="152"/>
      <c r="Y60" s="152"/>
      <c r="Z60" s="152"/>
      <c r="AA60" s="152"/>
      <c r="AB60" s="152"/>
    </row>
    <row r="61" spans="2:28">
      <c r="B61" s="107" t="s">
        <v>1035</v>
      </c>
      <c r="C61" s="32" t="s">
        <v>901</v>
      </c>
      <c r="D61" s="21" t="s">
        <v>27</v>
      </c>
      <c r="E61" s="152"/>
      <c r="F61" s="152"/>
      <c r="G61" s="152"/>
      <c r="H61" s="152"/>
      <c r="I61" s="152"/>
      <c r="J61" s="152"/>
      <c r="K61" s="152"/>
      <c r="L61" s="152"/>
      <c r="M61" s="152"/>
      <c r="N61" s="152"/>
      <c r="O61" s="152"/>
      <c r="P61" s="152"/>
      <c r="Q61" s="152"/>
      <c r="R61" s="152"/>
      <c r="S61" s="152"/>
      <c r="T61" s="152"/>
      <c r="U61" s="152"/>
      <c r="V61" s="152"/>
      <c r="W61" s="152"/>
      <c r="X61" s="152"/>
      <c r="Y61" s="152"/>
      <c r="Z61" s="152"/>
      <c r="AA61" s="152"/>
      <c r="AB61" s="152"/>
    </row>
    <row r="62" spans="2:28">
      <c r="B62" s="102" t="s">
        <v>1036</v>
      </c>
      <c r="C62" s="103" t="s">
        <v>589</v>
      </c>
      <c r="D62" s="104" t="s">
        <v>27</v>
      </c>
      <c r="E62" s="148"/>
      <c r="F62" s="148"/>
      <c r="G62" s="148"/>
      <c r="H62" s="148"/>
      <c r="I62" s="148"/>
      <c r="J62" s="148"/>
      <c r="K62" s="148"/>
      <c r="L62" s="148"/>
      <c r="M62" s="148"/>
      <c r="N62" s="148"/>
      <c r="O62" s="148"/>
      <c r="P62" s="148"/>
      <c r="Q62" s="148"/>
      <c r="R62" s="148"/>
      <c r="S62" s="148"/>
      <c r="T62" s="148"/>
      <c r="U62" s="148"/>
      <c r="V62" s="148"/>
      <c r="W62" s="148"/>
      <c r="X62" s="148"/>
      <c r="Y62" s="148"/>
      <c r="Z62" s="148"/>
      <c r="AA62" s="148"/>
      <c r="AB62" s="148"/>
    </row>
    <row r="63" spans="2:28">
      <c r="B63" s="105" t="s">
        <v>1037</v>
      </c>
      <c r="C63" s="23" t="s">
        <v>885</v>
      </c>
      <c r="D63" s="19" t="s">
        <v>27</v>
      </c>
      <c r="E63" s="152"/>
      <c r="F63" s="152"/>
      <c r="G63" s="152"/>
      <c r="H63" s="152"/>
      <c r="I63" s="152"/>
      <c r="J63" s="152"/>
      <c r="K63" s="152"/>
      <c r="L63" s="152"/>
      <c r="M63" s="152"/>
      <c r="N63" s="152"/>
      <c r="O63" s="152"/>
      <c r="P63" s="152"/>
      <c r="Q63" s="152"/>
      <c r="R63" s="152"/>
      <c r="S63" s="152"/>
      <c r="T63" s="152"/>
      <c r="U63" s="152"/>
      <c r="V63" s="152"/>
      <c r="W63" s="152"/>
      <c r="X63" s="152"/>
      <c r="Y63" s="152"/>
      <c r="Z63" s="152"/>
      <c r="AA63" s="152"/>
      <c r="AB63" s="152"/>
    </row>
    <row r="64" spans="2:28">
      <c r="B64" s="106" t="s">
        <v>1038</v>
      </c>
      <c r="C64" s="24" t="s">
        <v>887</v>
      </c>
      <c r="D64" s="25" t="s">
        <v>27</v>
      </c>
      <c r="E64" s="152"/>
      <c r="F64" s="152"/>
      <c r="G64" s="152"/>
      <c r="H64" s="152"/>
      <c r="I64" s="152"/>
      <c r="J64" s="152"/>
      <c r="K64" s="152"/>
      <c r="L64" s="152"/>
      <c r="M64" s="152"/>
      <c r="N64" s="152"/>
      <c r="O64" s="152"/>
      <c r="P64" s="152"/>
      <c r="Q64" s="152"/>
      <c r="R64" s="152"/>
      <c r="S64" s="152"/>
      <c r="T64" s="152"/>
      <c r="U64" s="152"/>
      <c r="V64" s="152"/>
      <c r="W64" s="152"/>
      <c r="X64" s="152"/>
      <c r="Y64" s="152"/>
      <c r="Z64" s="152"/>
      <c r="AA64" s="152"/>
      <c r="AB64" s="152"/>
    </row>
    <row r="65" spans="2:28">
      <c r="B65" s="105" t="s">
        <v>1039</v>
      </c>
      <c r="C65" s="23" t="s">
        <v>889</v>
      </c>
      <c r="D65" s="19" t="s">
        <v>27</v>
      </c>
      <c r="E65" s="152"/>
      <c r="F65" s="152"/>
      <c r="G65" s="152"/>
      <c r="H65" s="152"/>
      <c r="I65" s="152"/>
      <c r="J65" s="152"/>
      <c r="K65" s="152"/>
      <c r="L65" s="152"/>
      <c r="M65" s="152"/>
      <c r="N65" s="152"/>
      <c r="O65" s="152"/>
      <c r="P65" s="152"/>
      <c r="Q65" s="152"/>
      <c r="R65" s="152"/>
      <c r="S65" s="152"/>
      <c r="T65" s="152"/>
      <c r="U65" s="152"/>
      <c r="V65" s="152"/>
      <c r="W65" s="152"/>
      <c r="X65" s="152"/>
      <c r="Y65" s="152"/>
      <c r="Z65" s="152"/>
      <c r="AA65" s="152"/>
      <c r="AB65" s="152"/>
    </row>
    <row r="66" spans="2:28">
      <c r="B66" s="105" t="s">
        <v>1040</v>
      </c>
      <c r="C66" s="23" t="s">
        <v>891</v>
      </c>
      <c r="D66" s="19" t="s">
        <v>27</v>
      </c>
      <c r="E66" s="152"/>
      <c r="F66" s="152"/>
      <c r="G66" s="152"/>
      <c r="H66" s="152"/>
      <c r="I66" s="152"/>
      <c r="J66" s="152"/>
      <c r="K66" s="152"/>
      <c r="L66" s="152"/>
      <c r="M66" s="152"/>
      <c r="N66" s="152"/>
      <c r="O66" s="152"/>
      <c r="P66" s="152"/>
      <c r="Q66" s="152"/>
      <c r="R66" s="152"/>
      <c r="S66" s="152"/>
      <c r="T66" s="152"/>
      <c r="U66" s="152"/>
      <c r="V66" s="152"/>
      <c r="W66" s="152"/>
      <c r="X66" s="152"/>
      <c r="Y66" s="152"/>
      <c r="Z66" s="152"/>
      <c r="AA66" s="152"/>
      <c r="AB66" s="152"/>
    </row>
    <row r="67" spans="2:28">
      <c r="B67" s="106" t="s">
        <v>1041</v>
      </c>
      <c r="C67" s="24" t="s">
        <v>893</v>
      </c>
      <c r="D67" s="25" t="s">
        <v>27</v>
      </c>
      <c r="E67" s="152"/>
      <c r="F67" s="152"/>
      <c r="G67" s="152"/>
      <c r="H67" s="152"/>
      <c r="I67" s="152"/>
      <c r="J67" s="152"/>
      <c r="K67" s="152"/>
      <c r="L67" s="152"/>
      <c r="M67" s="152"/>
      <c r="N67" s="152"/>
      <c r="O67" s="152"/>
      <c r="P67" s="152"/>
      <c r="Q67" s="152"/>
      <c r="R67" s="152"/>
      <c r="S67" s="152"/>
      <c r="T67" s="152"/>
      <c r="U67" s="152"/>
      <c r="V67" s="152"/>
      <c r="W67" s="152"/>
      <c r="X67" s="152"/>
      <c r="Y67" s="152"/>
      <c r="Z67" s="152"/>
      <c r="AA67" s="152"/>
      <c r="AB67" s="152"/>
    </row>
    <row r="68" spans="2:28">
      <c r="B68" s="105" t="s">
        <v>1042</v>
      </c>
      <c r="C68" s="23" t="s">
        <v>910</v>
      </c>
      <c r="D68" s="19" t="s">
        <v>27</v>
      </c>
      <c r="E68" s="152"/>
      <c r="F68" s="152"/>
      <c r="G68" s="152"/>
      <c r="H68" s="152"/>
      <c r="I68" s="152"/>
      <c r="J68" s="152"/>
      <c r="K68" s="152"/>
      <c r="L68" s="152"/>
      <c r="M68" s="152"/>
      <c r="N68" s="152"/>
      <c r="O68" s="152"/>
      <c r="P68" s="152"/>
      <c r="Q68" s="152"/>
      <c r="R68" s="152"/>
      <c r="S68" s="152"/>
      <c r="T68" s="152"/>
      <c r="U68" s="152"/>
      <c r="V68" s="152"/>
      <c r="W68" s="152"/>
      <c r="X68" s="152"/>
      <c r="Y68" s="152"/>
      <c r="Z68" s="152"/>
      <c r="AA68" s="152"/>
      <c r="AB68" s="152"/>
    </row>
    <row r="69" spans="2:28">
      <c r="B69" s="106" t="s">
        <v>1043</v>
      </c>
      <c r="C69" s="24" t="s">
        <v>912</v>
      </c>
      <c r="D69" s="25" t="s">
        <v>27</v>
      </c>
      <c r="E69" s="152"/>
      <c r="F69" s="152"/>
      <c r="G69" s="152"/>
      <c r="H69" s="152"/>
      <c r="I69" s="152"/>
      <c r="J69" s="152"/>
      <c r="K69" s="152"/>
      <c r="L69" s="152"/>
      <c r="M69" s="152"/>
      <c r="N69" s="152"/>
      <c r="O69" s="152"/>
      <c r="P69" s="152"/>
      <c r="Q69" s="152"/>
      <c r="R69" s="152"/>
      <c r="S69" s="152"/>
      <c r="T69" s="152"/>
      <c r="U69" s="152"/>
      <c r="V69" s="152"/>
      <c r="W69" s="152"/>
      <c r="X69" s="152"/>
      <c r="Y69" s="152"/>
      <c r="Z69" s="152"/>
      <c r="AA69" s="152"/>
      <c r="AB69" s="152"/>
    </row>
    <row r="70" spans="2:28">
      <c r="B70" s="105" t="s">
        <v>1044</v>
      </c>
      <c r="C70" s="23" t="s">
        <v>899</v>
      </c>
      <c r="D70" s="19" t="s">
        <v>27</v>
      </c>
      <c r="E70" s="152"/>
      <c r="F70" s="152"/>
      <c r="G70" s="152"/>
      <c r="H70" s="152"/>
      <c r="I70" s="152"/>
      <c r="J70" s="152"/>
      <c r="K70" s="152"/>
      <c r="L70" s="152"/>
      <c r="M70" s="152"/>
      <c r="N70" s="152"/>
      <c r="O70" s="152"/>
      <c r="P70" s="152"/>
      <c r="Q70" s="152"/>
      <c r="R70" s="152"/>
      <c r="S70" s="152"/>
      <c r="T70" s="152"/>
      <c r="U70" s="152"/>
      <c r="V70" s="152"/>
      <c r="W70" s="152"/>
      <c r="X70" s="152"/>
      <c r="Y70" s="152"/>
      <c r="Z70" s="152"/>
      <c r="AA70" s="152"/>
      <c r="AB70" s="152"/>
    </row>
    <row r="71" spans="2:28">
      <c r="B71" s="107" t="s">
        <v>1045</v>
      </c>
      <c r="C71" s="32" t="s">
        <v>901</v>
      </c>
      <c r="D71" s="21" t="s">
        <v>27</v>
      </c>
      <c r="E71" s="152"/>
      <c r="F71" s="152"/>
      <c r="G71" s="152"/>
      <c r="H71" s="152"/>
      <c r="I71" s="152"/>
      <c r="J71" s="152"/>
      <c r="K71" s="152"/>
      <c r="L71" s="152"/>
      <c r="M71" s="152"/>
      <c r="N71" s="152"/>
      <c r="O71" s="152"/>
      <c r="P71" s="152"/>
      <c r="Q71" s="152"/>
      <c r="R71" s="152"/>
      <c r="S71" s="152"/>
      <c r="T71" s="152"/>
      <c r="U71" s="152"/>
      <c r="V71" s="152"/>
      <c r="W71" s="152"/>
      <c r="X71" s="152"/>
      <c r="Y71" s="152"/>
      <c r="Z71" s="152"/>
      <c r="AA71" s="152"/>
      <c r="AB71" s="152"/>
    </row>
  </sheetData>
  <mergeCells count="10">
    <mergeCell ref="B5:C6"/>
    <mergeCell ref="E2:AB2"/>
    <mergeCell ref="E3:AB3"/>
    <mergeCell ref="E4:AB5"/>
    <mergeCell ref="E6:H6"/>
    <mergeCell ref="I6:L6"/>
    <mergeCell ref="M6:P6"/>
    <mergeCell ref="Q6:T6"/>
    <mergeCell ref="U6:X6"/>
    <mergeCell ref="Y6:AB6"/>
  </mergeCells>
  <hyperlinks>
    <hyperlink ref="B1" location="Indice!A1" display="Regresar" xr:uid="{00000000-0004-0000-0C00-000000000000}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B88"/>
  <sheetViews>
    <sheetView showGridLines="0" zoomScaleNormal="100" workbookViewId="0">
      <pane xSplit="4" ySplit="7" topLeftCell="T8" activePane="bottomRight" state="frozen"/>
      <selection pane="topRight" activeCell="E1" sqref="E1"/>
      <selection pane="bottomLeft" activeCell="A8" sqref="A8"/>
      <selection pane="bottomRight" activeCell="W8" sqref="W8"/>
    </sheetView>
  </sheetViews>
  <sheetFormatPr baseColWidth="10" defaultRowHeight="15"/>
  <cols>
    <col min="1" max="1" width="11.42578125" style="86" hidden="1" customWidth="1"/>
    <col min="2" max="2" width="11.42578125" style="86"/>
    <col min="3" max="3" width="58.28515625" style="86" customWidth="1"/>
    <col min="4" max="4" width="11.7109375" style="86" customWidth="1"/>
    <col min="29" max="16384" width="11.42578125" style="86"/>
  </cols>
  <sheetData>
    <row r="1" spans="2:28">
      <c r="B1" s="112" t="s">
        <v>102</v>
      </c>
    </row>
    <row r="2" spans="2:28" ht="15.75">
      <c r="B2" s="38" t="s">
        <v>100</v>
      </c>
      <c r="C2" s="39"/>
      <c r="D2" s="22"/>
      <c r="E2" s="226" t="s">
        <v>1364</v>
      </c>
      <c r="F2" s="226"/>
      <c r="G2" s="226"/>
      <c r="H2" s="226"/>
      <c r="I2" s="226"/>
      <c r="J2" s="226"/>
      <c r="K2" s="226"/>
      <c r="L2" s="226"/>
      <c r="M2" s="226"/>
      <c r="N2" s="226"/>
      <c r="O2" s="226"/>
      <c r="P2" s="226"/>
      <c r="Q2" s="226"/>
      <c r="R2" s="226"/>
      <c r="S2" s="226"/>
      <c r="T2" s="226"/>
      <c r="U2" s="226"/>
      <c r="V2" s="226"/>
      <c r="W2" s="226"/>
      <c r="X2" s="226"/>
      <c r="Y2" s="226"/>
      <c r="Z2" s="226"/>
      <c r="AA2" s="226"/>
      <c r="AB2" s="226"/>
    </row>
    <row r="3" spans="2:28" ht="15.75">
      <c r="B3" s="38" t="s">
        <v>1046</v>
      </c>
      <c r="C3" s="40"/>
      <c r="D3" s="19"/>
      <c r="E3" s="226" t="s">
        <v>101</v>
      </c>
      <c r="F3" s="226"/>
      <c r="G3" s="226"/>
      <c r="H3" s="226"/>
      <c r="I3" s="226"/>
      <c r="J3" s="226"/>
      <c r="K3" s="226"/>
      <c r="L3" s="226"/>
      <c r="M3" s="226"/>
      <c r="N3" s="226"/>
      <c r="O3" s="226"/>
      <c r="P3" s="226"/>
      <c r="Q3" s="226"/>
      <c r="R3" s="226"/>
      <c r="S3" s="226"/>
      <c r="T3" s="226"/>
      <c r="U3" s="226"/>
      <c r="V3" s="226"/>
      <c r="W3" s="226"/>
      <c r="X3" s="226"/>
      <c r="Y3" s="226"/>
      <c r="Z3" s="226"/>
      <c r="AA3" s="226"/>
      <c r="AB3" s="226"/>
    </row>
    <row r="4" spans="2:28" ht="15" customHeight="1">
      <c r="B4" s="16"/>
      <c r="C4" s="17"/>
      <c r="D4" s="18"/>
      <c r="E4" s="227" t="s">
        <v>1370</v>
      </c>
      <c r="F4" s="228"/>
      <c r="G4" s="228"/>
      <c r="H4" s="228"/>
      <c r="I4" s="228"/>
      <c r="J4" s="228"/>
      <c r="K4" s="228"/>
      <c r="L4" s="228"/>
      <c r="M4" s="228"/>
      <c r="N4" s="228"/>
      <c r="O4" s="228"/>
      <c r="P4" s="228"/>
      <c r="Q4" s="228"/>
      <c r="R4" s="228"/>
      <c r="S4" s="228"/>
      <c r="T4" s="228"/>
      <c r="U4" s="228"/>
      <c r="V4" s="228"/>
      <c r="W4" s="228"/>
      <c r="X4" s="228"/>
      <c r="Y4" s="228"/>
      <c r="Z4" s="228"/>
      <c r="AA4" s="228"/>
      <c r="AB4" s="228"/>
    </row>
    <row r="5" spans="2:28" ht="15" customHeight="1">
      <c r="B5" s="234" t="s">
        <v>1047</v>
      </c>
      <c r="C5" s="235"/>
      <c r="D5" s="19"/>
      <c r="E5" s="227"/>
      <c r="F5" s="228"/>
      <c r="G5" s="228"/>
      <c r="H5" s="228"/>
      <c r="I5" s="228"/>
      <c r="J5" s="228"/>
      <c r="K5" s="228"/>
      <c r="L5" s="228"/>
      <c r="M5" s="228"/>
      <c r="N5" s="228"/>
      <c r="O5" s="228"/>
      <c r="P5" s="228"/>
      <c r="Q5" s="228"/>
      <c r="R5" s="228"/>
      <c r="S5" s="228"/>
      <c r="T5" s="228"/>
      <c r="U5" s="228"/>
      <c r="V5" s="228"/>
      <c r="W5" s="228"/>
      <c r="X5" s="228"/>
      <c r="Y5" s="228"/>
      <c r="Z5" s="228"/>
      <c r="AA5" s="228"/>
      <c r="AB5" s="228"/>
    </row>
    <row r="6" spans="2:28">
      <c r="B6" s="234"/>
      <c r="C6" s="235"/>
      <c r="D6" s="19"/>
      <c r="E6" s="229">
        <v>2014</v>
      </c>
      <c r="F6" s="230"/>
      <c r="G6" s="230"/>
      <c r="H6" s="231"/>
      <c r="I6" s="229">
        <v>2015</v>
      </c>
      <c r="J6" s="230"/>
      <c r="K6" s="230"/>
      <c r="L6" s="231"/>
      <c r="M6" s="229">
        <v>2016</v>
      </c>
      <c r="N6" s="230"/>
      <c r="O6" s="230"/>
      <c r="P6" s="231"/>
      <c r="Q6" s="229">
        <v>2017</v>
      </c>
      <c r="R6" s="230"/>
      <c r="S6" s="230"/>
      <c r="T6" s="231"/>
      <c r="U6" s="229">
        <v>2018</v>
      </c>
      <c r="V6" s="230"/>
      <c r="W6" s="230"/>
      <c r="X6" s="231"/>
      <c r="Y6" s="229">
        <v>2019</v>
      </c>
      <c r="Z6" s="230"/>
      <c r="AA6" s="230"/>
      <c r="AB6" s="231"/>
    </row>
    <row r="7" spans="2:28">
      <c r="B7" s="75"/>
      <c r="C7" s="76"/>
      <c r="D7" s="19"/>
      <c r="E7" s="173" t="s">
        <v>1366</v>
      </c>
      <c r="F7" s="173" t="s">
        <v>1367</v>
      </c>
      <c r="G7" s="173" t="s">
        <v>1368</v>
      </c>
      <c r="H7" s="173" t="s">
        <v>1369</v>
      </c>
      <c r="I7" s="173" t="s">
        <v>1366</v>
      </c>
      <c r="J7" s="173" t="s">
        <v>1367</v>
      </c>
      <c r="K7" s="173" t="s">
        <v>1368</v>
      </c>
      <c r="L7" s="173" t="s">
        <v>1369</v>
      </c>
      <c r="M7" s="173" t="s">
        <v>1366</v>
      </c>
      <c r="N7" s="173" t="s">
        <v>1367</v>
      </c>
      <c r="O7" s="173" t="s">
        <v>1368</v>
      </c>
      <c r="P7" s="173" t="s">
        <v>1369</v>
      </c>
      <c r="Q7" s="173" t="s">
        <v>1366</v>
      </c>
      <c r="R7" s="173" t="s">
        <v>1367</v>
      </c>
      <c r="S7" s="173" t="s">
        <v>1368</v>
      </c>
      <c r="T7" s="173" t="s">
        <v>1369</v>
      </c>
      <c r="U7" s="173" t="s">
        <v>1366</v>
      </c>
      <c r="V7" s="173" t="s">
        <v>1367</v>
      </c>
      <c r="W7" s="173" t="s">
        <v>1368</v>
      </c>
      <c r="X7" s="173" t="s">
        <v>1369</v>
      </c>
      <c r="Y7" s="173" t="s">
        <v>1366</v>
      </c>
      <c r="Z7" s="173" t="s">
        <v>1367</v>
      </c>
      <c r="AA7" s="173" t="s">
        <v>1368</v>
      </c>
      <c r="AB7" s="173" t="s">
        <v>1369</v>
      </c>
    </row>
    <row r="8" spans="2:28">
      <c r="B8" s="82" t="s">
        <v>1048</v>
      </c>
      <c r="C8" s="119" t="s">
        <v>1049</v>
      </c>
      <c r="D8" s="121" t="s">
        <v>27</v>
      </c>
      <c r="E8" s="190">
        <f>+E9+E18+E24+E31+E41+E48+E55+E62+E69+E78</f>
        <v>2508.8853800700003</v>
      </c>
      <c r="F8" s="190">
        <f t="shared" ref="F8:W8" si="0">+F9+F18+F24+F31+F41+F48+F55+F62+F69+F78</f>
        <v>1829.0558179800003</v>
      </c>
      <c r="G8" s="190">
        <f t="shared" si="0"/>
        <v>1894.6093332400003</v>
      </c>
      <c r="H8" s="190">
        <f t="shared" si="0"/>
        <v>2432.1978429700007</v>
      </c>
      <c r="I8" s="190">
        <f t="shared" si="0"/>
        <v>2003.8397448800001</v>
      </c>
      <c r="J8" s="190">
        <f t="shared" si="0"/>
        <v>1725.0516667300001</v>
      </c>
      <c r="K8" s="190">
        <f t="shared" si="0"/>
        <v>2708.8185973599998</v>
      </c>
      <c r="L8" s="190">
        <f t="shared" si="0"/>
        <v>3084.8354422799998</v>
      </c>
      <c r="M8" s="190">
        <f t="shared" si="0"/>
        <v>2565.0738174600001</v>
      </c>
      <c r="N8" s="190">
        <f t="shared" si="0"/>
        <v>2321.2683356500002</v>
      </c>
      <c r="O8" s="190">
        <f t="shared" si="0"/>
        <v>2311.0521023900005</v>
      </c>
      <c r="P8" s="190">
        <f t="shared" si="0"/>
        <v>2488.2855889100001</v>
      </c>
      <c r="Q8" s="190">
        <f t="shared" si="0"/>
        <v>2136.9034075199997</v>
      </c>
      <c r="R8" s="190">
        <f t="shared" si="0"/>
        <v>2461.1017512700005</v>
      </c>
      <c r="S8" s="190">
        <f t="shared" si="0"/>
        <v>3252.1528640700008</v>
      </c>
      <c r="T8" s="190">
        <f t="shared" si="0"/>
        <v>2683.1734239200005</v>
      </c>
      <c r="U8" s="190">
        <f t="shared" si="0"/>
        <v>2794.01849825</v>
      </c>
      <c r="V8" s="190">
        <f t="shared" si="0"/>
        <v>2818.0571246700001</v>
      </c>
      <c r="W8" s="190">
        <f t="shared" si="0"/>
        <v>3105.41043661</v>
      </c>
      <c r="X8" s="175"/>
      <c r="Y8" s="175"/>
      <c r="Z8" s="175"/>
      <c r="AA8" s="175"/>
      <c r="AB8" s="175"/>
    </row>
    <row r="9" spans="2:28">
      <c r="B9" s="28" t="s">
        <v>1050</v>
      </c>
      <c r="C9" s="68" t="s">
        <v>1051</v>
      </c>
      <c r="D9" s="19" t="s">
        <v>27</v>
      </c>
      <c r="E9" s="185">
        <f>SUM(E10:E17)</f>
        <v>840.70189133999997</v>
      </c>
      <c r="F9" s="185">
        <f t="shared" ref="F9:W9" si="1">SUM(F10:F17)</f>
        <v>437.03675987000008</v>
      </c>
      <c r="G9" s="185">
        <f t="shared" si="1"/>
        <v>559.35979572000008</v>
      </c>
      <c r="H9" s="185">
        <f t="shared" si="1"/>
        <v>500.2540894600001</v>
      </c>
      <c r="I9" s="185">
        <f t="shared" si="1"/>
        <v>319.91819991999995</v>
      </c>
      <c r="J9" s="185">
        <f t="shared" si="1"/>
        <v>198.18646660000007</v>
      </c>
      <c r="K9" s="185">
        <f t="shared" si="1"/>
        <v>1021.5858078799997</v>
      </c>
      <c r="L9" s="185">
        <f t="shared" si="1"/>
        <v>1164.9105510999998</v>
      </c>
      <c r="M9" s="185">
        <f t="shared" si="1"/>
        <v>900.20822140000018</v>
      </c>
      <c r="N9" s="185">
        <f t="shared" si="1"/>
        <v>681.68427143999986</v>
      </c>
      <c r="O9" s="185">
        <f t="shared" si="1"/>
        <v>742.79881444000034</v>
      </c>
      <c r="P9" s="185">
        <f t="shared" si="1"/>
        <v>543.5884950200001</v>
      </c>
      <c r="Q9" s="185">
        <f t="shared" si="1"/>
        <v>766.64060911999979</v>
      </c>
      <c r="R9" s="185">
        <f t="shared" si="1"/>
        <v>750.33676287999992</v>
      </c>
      <c r="S9" s="185">
        <f t="shared" si="1"/>
        <v>1117.6298681500009</v>
      </c>
      <c r="T9" s="185">
        <f t="shared" si="1"/>
        <v>626.02754275000052</v>
      </c>
      <c r="U9" s="185">
        <f t="shared" si="1"/>
        <v>754.57965497999999</v>
      </c>
      <c r="V9" s="185">
        <f t="shared" si="1"/>
        <v>618.76798954000003</v>
      </c>
      <c r="W9" s="185">
        <f t="shared" si="1"/>
        <v>623.24307586000009</v>
      </c>
      <c r="X9" s="155"/>
      <c r="Y9" s="155"/>
      <c r="Z9" s="155"/>
      <c r="AA9" s="155"/>
      <c r="AB9" s="155"/>
    </row>
    <row r="10" spans="2:28">
      <c r="B10" s="30" t="s">
        <v>1052</v>
      </c>
      <c r="C10" s="69" t="s">
        <v>1053</v>
      </c>
      <c r="D10" s="80" t="s">
        <v>27</v>
      </c>
      <c r="E10" s="152">
        <v>461.38407586999989</v>
      </c>
      <c r="F10" s="152">
        <v>274.06015617000003</v>
      </c>
      <c r="G10" s="152">
        <v>145.88421477000006</v>
      </c>
      <c r="H10" s="152">
        <v>360.91167083000011</v>
      </c>
      <c r="I10" s="152">
        <v>293.46054090999996</v>
      </c>
      <c r="J10" s="152">
        <v>162.8921785200001</v>
      </c>
      <c r="K10" s="152">
        <v>257.9859336799999</v>
      </c>
      <c r="L10" s="152">
        <v>761.21560041999976</v>
      </c>
      <c r="M10" s="152">
        <v>302.13835976000024</v>
      </c>
      <c r="N10" s="152">
        <v>364.63143368999988</v>
      </c>
      <c r="O10" s="152">
        <v>456.6912110600004</v>
      </c>
      <c r="P10" s="152">
        <v>408.77320664000013</v>
      </c>
      <c r="Q10" s="152">
        <v>308.60303570999986</v>
      </c>
      <c r="R10" s="152">
        <v>451.30507969999991</v>
      </c>
      <c r="S10" s="152">
        <v>783.6603526800011</v>
      </c>
      <c r="T10" s="152">
        <v>437.29113768000047</v>
      </c>
      <c r="U10" s="152">
        <v>269.41691077999997</v>
      </c>
      <c r="V10" s="152">
        <v>247.80735709000001</v>
      </c>
      <c r="W10" s="152">
        <v>279.70253200000002</v>
      </c>
      <c r="X10" s="152"/>
      <c r="Y10" s="152"/>
      <c r="Z10" s="152"/>
      <c r="AA10" s="152"/>
      <c r="AB10" s="152"/>
    </row>
    <row r="11" spans="2:28">
      <c r="B11" s="30" t="s">
        <v>1054</v>
      </c>
      <c r="C11" s="69" t="s">
        <v>1055</v>
      </c>
      <c r="D11" s="80" t="s">
        <v>27</v>
      </c>
      <c r="E11" s="152">
        <v>0</v>
      </c>
      <c r="F11" s="152">
        <v>0</v>
      </c>
      <c r="G11" s="152">
        <v>0</v>
      </c>
      <c r="H11" s="152">
        <v>0</v>
      </c>
      <c r="I11" s="152">
        <v>0</v>
      </c>
      <c r="J11" s="152">
        <v>0</v>
      </c>
      <c r="K11" s="152">
        <v>0</v>
      </c>
      <c r="L11" s="152">
        <v>0</v>
      </c>
      <c r="M11" s="152">
        <v>0</v>
      </c>
      <c r="N11" s="152">
        <v>0</v>
      </c>
      <c r="O11" s="152">
        <v>0</v>
      </c>
      <c r="P11" s="152">
        <v>0</v>
      </c>
      <c r="Q11" s="152">
        <v>0</v>
      </c>
      <c r="R11" s="152">
        <v>0</v>
      </c>
      <c r="S11" s="152">
        <v>0</v>
      </c>
      <c r="T11" s="152">
        <v>0</v>
      </c>
      <c r="U11" s="152">
        <v>0</v>
      </c>
      <c r="V11" s="152">
        <v>0</v>
      </c>
      <c r="W11" s="152">
        <v>0</v>
      </c>
      <c r="X11" s="152"/>
      <c r="Y11" s="152"/>
      <c r="Z11" s="152"/>
      <c r="AA11" s="152"/>
      <c r="AB11" s="152"/>
    </row>
    <row r="12" spans="2:28">
      <c r="B12" s="30" t="s">
        <v>1056</v>
      </c>
      <c r="C12" s="69" t="s">
        <v>1057</v>
      </c>
      <c r="D12" s="80" t="s">
        <v>27</v>
      </c>
      <c r="E12" s="152">
        <v>16.7593958</v>
      </c>
      <c r="F12" s="152">
        <v>13.275891889999999</v>
      </c>
      <c r="G12" s="152">
        <v>8.6296783600000015</v>
      </c>
      <c r="H12" s="152">
        <v>10.875892890000001</v>
      </c>
      <c r="I12" s="152">
        <v>5.0667846499999998</v>
      </c>
      <c r="J12" s="152">
        <v>6.2870348399999996</v>
      </c>
      <c r="K12" s="152">
        <v>39.31373949000001</v>
      </c>
      <c r="L12" s="152">
        <v>69.314427009999989</v>
      </c>
      <c r="M12" s="152">
        <v>11.557194420000002</v>
      </c>
      <c r="N12" s="152">
        <v>11.217830489999997</v>
      </c>
      <c r="O12" s="152">
        <v>12.332910460000001</v>
      </c>
      <c r="P12" s="152">
        <v>11.030715539999999</v>
      </c>
      <c r="Q12" s="152">
        <v>10.380449450000002</v>
      </c>
      <c r="R12" s="152">
        <v>12.58895536</v>
      </c>
      <c r="S12" s="152">
        <v>42.319940630000005</v>
      </c>
      <c r="T12" s="152">
        <v>11.367298350000002</v>
      </c>
      <c r="U12" s="152">
        <v>12.141774369999998</v>
      </c>
      <c r="V12" s="152">
        <v>12.727247859999999</v>
      </c>
      <c r="W12" s="152">
        <v>12.727954140000001</v>
      </c>
      <c r="X12" s="152"/>
      <c r="Y12" s="152"/>
      <c r="Z12" s="152"/>
      <c r="AA12" s="152"/>
      <c r="AB12" s="152"/>
    </row>
    <row r="13" spans="2:28">
      <c r="B13" s="30" t="s">
        <v>1058</v>
      </c>
      <c r="C13" s="69" t="s">
        <v>1059</v>
      </c>
      <c r="D13" s="80" t="s">
        <v>27</v>
      </c>
      <c r="E13" s="152">
        <v>0</v>
      </c>
      <c r="F13" s="152">
        <v>0</v>
      </c>
      <c r="G13" s="152">
        <v>0</v>
      </c>
      <c r="H13" s="152">
        <v>0</v>
      </c>
      <c r="I13" s="152">
        <v>0</v>
      </c>
      <c r="J13" s="152">
        <v>0</v>
      </c>
      <c r="K13" s="152">
        <v>0</v>
      </c>
      <c r="L13" s="152">
        <v>0</v>
      </c>
      <c r="M13" s="152">
        <v>0</v>
      </c>
      <c r="N13" s="152">
        <v>0</v>
      </c>
      <c r="O13" s="152">
        <v>0</v>
      </c>
      <c r="P13" s="152">
        <v>0</v>
      </c>
      <c r="Q13" s="152">
        <v>0</v>
      </c>
      <c r="R13" s="152">
        <v>0</v>
      </c>
      <c r="S13" s="152">
        <v>0</v>
      </c>
      <c r="T13" s="152">
        <v>0</v>
      </c>
      <c r="U13" s="152">
        <v>0</v>
      </c>
      <c r="V13" s="152">
        <v>0</v>
      </c>
      <c r="W13" s="152">
        <v>0</v>
      </c>
      <c r="X13" s="152"/>
      <c r="Y13" s="152"/>
      <c r="Z13" s="152"/>
      <c r="AA13" s="152"/>
      <c r="AB13" s="152"/>
    </row>
    <row r="14" spans="2:28">
      <c r="B14" s="30" t="s">
        <v>1060</v>
      </c>
      <c r="C14" s="69" t="s">
        <v>1061</v>
      </c>
      <c r="D14" s="80" t="s">
        <v>27</v>
      </c>
      <c r="E14" s="152">
        <v>0</v>
      </c>
      <c r="F14" s="152">
        <v>0</v>
      </c>
      <c r="G14" s="152">
        <v>0</v>
      </c>
      <c r="H14" s="152">
        <v>0</v>
      </c>
      <c r="I14" s="152">
        <v>0</v>
      </c>
      <c r="J14" s="152">
        <v>0</v>
      </c>
      <c r="K14" s="152">
        <v>0</v>
      </c>
      <c r="L14" s="152">
        <v>0</v>
      </c>
      <c r="M14" s="152">
        <v>0</v>
      </c>
      <c r="N14" s="152">
        <v>0</v>
      </c>
      <c r="O14" s="152">
        <v>0</v>
      </c>
      <c r="P14" s="152">
        <v>0</v>
      </c>
      <c r="Q14" s="152">
        <v>0</v>
      </c>
      <c r="R14" s="152">
        <v>0</v>
      </c>
      <c r="S14" s="152">
        <v>0</v>
      </c>
      <c r="T14" s="152">
        <v>0</v>
      </c>
      <c r="U14" s="152">
        <v>0</v>
      </c>
      <c r="V14" s="152">
        <v>0</v>
      </c>
      <c r="W14" s="152">
        <v>0</v>
      </c>
      <c r="X14" s="155"/>
      <c r="Y14" s="155"/>
      <c r="Z14" s="155"/>
      <c r="AA14" s="155"/>
      <c r="AB14" s="155"/>
    </row>
    <row r="15" spans="2:28">
      <c r="B15" s="30" t="s">
        <v>1062</v>
      </c>
      <c r="C15" s="69" t="s">
        <v>1063</v>
      </c>
      <c r="D15" s="80" t="s">
        <v>27</v>
      </c>
      <c r="E15" s="152">
        <v>23.927886439999995</v>
      </c>
      <c r="F15" s="152">
        <v>33.215986660000006</v>
      </c>
      <c r="G15" s="152">
        <v>21.421499259999997</v>
      </c>
      <c r="H15" s="152">
        <v>36.733947719999996</v>
      </c>
      <c r="I15" s="152">
        <v>18.949042360000004</v>
      </c>
      <c r="J15" s="152">
        <v>24.895694239999997</v>
      </c>
      <c r="K15" s="152">
        <v>27.169307820000004</v>
      </c>
      <c r="L15" s="152">
        <v>22.626907320000001</v>
      </c>
      <c r="M15" s="152">
        <v>18.793023859999995</v>
      </c>
      <c r="N15" s="152">
        <v>27.769749519999973</v>
      </c>
      <c r="O15" s="152">
        <v>29.650690600000001</v>
      </c>
      <c r="P15" s="152">
        <v>31.122437030000015</v>
      </c>
      <c r="Q15" s="152">
        <v>24.449005820000014</v>
      </c>
      <c r="R15" s="152">
        <v>30.01595037000002</v>
      </c>
      <c r="S15" s="152">
        <v>28.927589830000013</v>
      </c>
      <c r="T15" s="152">
        <v>32.44204644000002</v>
      </c>
      <c r="U15" s="152">
        <v>29.646264980000002</v>
      </c>
      <c r="V15" s="152">
        <v>42.406719860000003</v>
      </c>
      <c r="W15" s="152">
        <v>39.648270119999999</v>
      </c>
      <c r="X15" s="152"/>
      <c r="Y15" s="152"/>
      <c r="Z15" s="152"/>
      <c r="AA15" s="152"/>
      <c r="AB15" s="152"/>
    </row>
    <row r="16" spans="2:28">
      <c r="B16" s="30" t="s">
        <v>1064</v>
      </c>
      <c r="C16" s="69" t="s">
        <v>1065</v>
      </c>
      <c r="D16" s="80" t="s">
        <v>27</v>
      </c>
      <c r="E16" s="152">
        <v>336.90674923</v>
      </c>
      <c r="F16" s="152">
        <v>114.66322814999998</v>
      </c>
      <c r="G16" s="152">
        <v>381.37210032999997</v>
      </c>
      <c r="H16" s="152">
        <v>89.558369020000001</v>
      </c>
      <c r="I16" s="152">
        <v>0</v>
      </c>
      <c r="J16" s="152">
        <v>0</v>
      </c>
      <c r="K16" s="152">
        <v>693.82775488999971</v>
      </c>
      <c r="L16" s="152">
        <v>304.15213406999993</v>
      </c>
      <c r="M16" s="152">
        <v>418.73094235999991</v>
      </c>
      <c r="N16" s="152">
        <v>275.60583374000009</v>
      </c>
      <c r="O16" s="152">
        <v>243.97900232000001</v>
      </c>
      <c r="P16" s="152">
        <v>92.617135810000008</v>
      </c>
      <c r="Q16" s="152">
        <v>423.17311813999999</v>
      </c>
      <c r="R16" s="152">
        <v>256.42677745000003</v>
      </c>
      <c r="S16" s="152">
        <v>260.39649453999994</v>
      </c>
      <c r="T16" s="152">
        <v>142.57389424000002</v>
      </c>
      <c r="U16" s="152">
        <v>441.54439693</v>
      </c>
      <c r="V16" s="152">
        <v>311.95840279000004</v>
      </c>
      <c r="W16" s="152">
        <v>289.45601369000002</v>
      </c>
      <c r="X16" s="152"/>
      <c r="Y16" s="152"/>
      <c r="Z16" s="152"/>
      <c r="AA16" s="152"/>
      <c r="AB16" s="152"/>
    </row>
    <row r="17" spans="2:28">
      <c r="B17" s="31" t="s">
        <v>1066</v>
      </c>
      <c r="C17" s="122" t="s">
        <v>1067</v>
      </c>
      <c r="D17" s="90" t="s">
        <v>27</v>
      </c>
      <c r="E17" s="152">
        <v>1.723784</v>
      </c>
      <c r="F17" s="152">
        <v>1.8214969999999999</v>
      </c>
      <c r="G17" s="152">
        <v>2.0523030000000002</v>
      </c>
      <c r="H17" s="152">
        <v>2.1742089999999998</v>
      </c>
      <c r="I17" s="152">
        <v>2.4418319999999998</v>
      </c>
      <c r="J17" s="152">
        <v>4.1115589999999997</v>
      </c>
      <c r="K17" s="152">
        <v>3.289072</v>
      </c>
      <c r="L17" s="152">
        <v>7.6014822799999999</v>
      </c>
      <c r="M17" s="152">
        <v>148.98870099999999</v>
      </c>
      <c r="N17" s="152">
        <v>2.4594239999999998</v>
      </c>
      <c r="O17" s="152">
        <v>0.14499999999999999</v>
      </c>
      <c r="P17" s="152">
        <v>4.4999999999999998E-2</v>
      </c>
      <c r="Q17" s="152">
        <v>3.5000000000000003E-2</v>
      </c>
      <c r="R17" s="152">
        <v>0</v>
      </c>
      <c r="S17" s="152">
        <v>2.3254904699999996</v>
      </c>
      <c r="T17" s="152">
        <v>2.3531660400000001</v>
      </c>
      <c r="U17" s="152">
        <v>1.8303079199999999</v>
      </c>
      <c r="V17" s="152">
        <v>3.86826194</v>
      </c>
      <c r="W17" s="152">
        <v>1.70830591</v>
      </c>
      <c r="X17" s="152"/>
      <c r="Y17" s="152"/>
      <c r="Z17" s="152"/>
      <c r="AA17" s="152"/>
      <c r="AB17" s="152"/>
    </row>
    <row r="18" spans="2:28">
      <c r="B18" s="28" t="s">
        <v>1068</v>
      </c>
      <c r="C18" s="68" t="s">
        <v>1069</v>
      </c>
      <c r="D18" s="80" t="s">
        <v>27</v>
      </c>
      <c r="E18" s="185">
        <f>SUM(E19:E23)</f>
        <v>0</v>
      </c>
      <c r="F18" s="185">
        <f t="shared" ref="F18:W18" si="2">SUM(F19:F23)</f>
        <v>0</v>
      </c>
      <c r="G18" s="185">
        <f t="shared" si="2"/>
        <v>0</v>
      </c>
      <c r="H18" s="185">
        <f t="shared" si="2"/>
        <v>0</v>
      </c>
      <c r="I18" s="185">
        <f t="shared" si="2"/>
        <v>0</v>
      </c>
      <c r="J18" s="185">
        <f t="shared" si="2"/>
        <v>0</v>
      </c>
      <c r="K18" s="185">
        <f t="shared" si="2"/>
        <v>0</v>
      </c>
      <c r="L18" s="185">
        <f t="shared" si="2"/>
        <v>0</v>
      </c>
      <c r="M18" s="185">
        <f t="shared" si="2"/>
        <v>0</v>
      </c>
      <c r="N18" s="185">
        <f t="shared" si="2"/>
        <v>0</v>
      </c>
      <c r="O18" s="185">
        <f t="shared" si="2"/>
        <v>0</v>
      </c>
      <c r="P18" s="185">
        <f t="shared" si="2"/>
        <v>0</v>
      </c>
      <c r="Q18" s="185">
        <f t="shared" si="2"/>
        <v>0</v>
      </c>
      <c r="R18" s="185">
        <f t="shared" si="2"/>
        <v>0</v>
      </c>
      <c r="S18" s="185">
        <f t="shared" si="2"/>
        <v>0</v>
      </c>
      <c r="T18" s="185">
        <f t="shared" si="2"/>
        <v>0</v>
      </c>
      <c r="U18" s="185">
        <f t="shared" si="2"/>
        <v>0</v>
      </c>
      <c r="V18" s="185">
        <f t="shared" si="2"/>
        <v>0</v>
      </c>
      <c r="W18" s="185">
        <f t="shared" si="2"/>
        <v>0</v>
      </c>
      <c r="X18" s="152"/>
      <c r="Y18" s="152"/>
      <c r="Z18" s="152"/>
      <c r="AA18" s="152"/>
      <c r="AB18" s="152"/>
    </row>
    <row r="19" spans="2:28">
      <c r="B19" s="30" t="s">
        <v>1070</v>
      </c>
      <c r="C19" s="69" t="s">
        <v>1071</v>
      </c>
      <c r="D19" s="80" t="s">
        <v>27</v>
      </c>
      <c r="E19" s="152">
        <v>0</v>
      </c>
      <c r="F19" s="152">
        <v>0</v>
      </c>
      <c r="G19" s="152">
        <v>0</v>
      </c>
      <c r="H19" s="152">
        <v>0</v>
      </c>
      <c r="I19" s="152">
        <v>0</v>
      </c>
      <c r="J19" s="152">
        <v>0</v>
      </c>
      <c r="K19" s="152">
        <v>0</v>
      </c>
      <c r="L19" s="152">
        <v>0</v>
      </c>
      <c r="M19" s="152">
        <v>0</v>
      </c>
      <c r="N19" s="152">
        <v>0</v>
      </c>
      <c r="O19" s="152">
        <v>0</v>
      </c>
      <c r="P19" s="152">
        <v>0</v>
      </c>
      <c r="Q19" s="152">
        <v>0</v>
      </c>
      <c r="R19" s="152">
        <v>0</v>
      </c>
      <c r="S19" s="152">
        <v>0</v>
      </c>
      <c r="T19" s="152">
        <v>0</v>
      </c>
      <c r="U19" s="152">
        <v>0</v>
      </c>
      <c r="V19" s="152">
        <v>0</v>
      </c>
      <c r="W19" s="152">
        <v>0</v>
      </c>
      <c r="X19" s="152"/>
      <c r="Y19" s="152"/>
      <c r="Z19" s="152"/>
      <c r="AA19" s="152"/>
      <c r="AB19" s="152"/>
    </row>
    <row r="20" spans="2:28">
      <c r="B20" s="30" t="s">
        <v>1072</v>
      </c>
      <c r="C20" s="69" t="s">
        <v>1073</v>
      </c>
      <c r="D20" s="80" t="s">
        <v>27</v>
      </c>
      <c r="E20" s="152">
        <v>0</v>
      </c>
      <c r="F20" s="152">
        <v>0</v>
      </c>
      <c r="G20" s="152">
        <v>0</v>
      </c>
      <c r="H20" s="152">
        <v>0</v>
      </c>
      <c r="I20" s="152">
        <v>0</v>
      </c>
      <c r="J20" s="152">
        <v>0</v>
      </c>
      <c r="K20" s="152">
        <v>0</v>
      </c>
      <c r="L20" s="152">
        <v>0</v>
      </c>
      <c r="M20" s="152">
        <v>0</v>
      </c>
      <c r="N20" s="152">
        <v>0</v>
      </c>
      <c r="O20" s="152">
        <v>0</v>
      </c>
      <c r="P20" s="152">
        <v>0</v>
      </c>
      <c r="Q20" s="152">
        <v>0</v>
      </c>
      <c r="R20" s="152">
        <v>0</v>
      </c>
      <c r="S20" s="152">
        <v>0</v>
      </c>
      <c r="T20" s="152">
        <v>0</v>
      </c>
      <c r="U20" s="152">
        <v>0</v>
      </c>
      <c r="V20" s="152">
        <v>0</v>
      </c>
      <c r="W20" s="152">
        <v>0</v>
      </c>
      <c r="X20" s="152"/>
      <c r="Y20" s="152"/>
      <c r="Z20" s="152"/>
      <c r="AA20" s="152"/>
      <c r="AB20" s="152"/>
    </row>
    <row r="21" spans="2:28">
      <c r="B21" s="30" t="s">
        <v>1074</v>
      </c>
      <c r="C21" s="69" t="s">
        <v>1075</v>
      </c>
      <c r="D21" s="80" t="s">
        <v>27</v>
      </c>
      <c r="E21" s="152">
        <v>0</v>
      </c>
      <c r="F21" s="152">
        <v>0</v>
      </c>
      <c r="G21" s="152">
        <v>0</v>
      </c>
      <c r="H21" s="152">
        <v>0</v>
      </c>
      <c r="I21" s="152">
        <v>0</v>
      </c>
      <c r="J21" s="152">
        <v>0</v>
      </c>
      <c r="K21" s="152">
        <v>0</v>
      </c>
      <c r="L21" s="152">
        <v>0</v>
      </c>
      <c r="M21" s="152">
        <v>0</v>
      </c>
      <c r="N21" s="152">
        <v>0</v>
      </c>
      <c r="O21" s="152">
        <v>0</v>
      </c>
      <c r="P21" s="152">
        <v>0</v>
      </c>
      <c r="Q21" s="152">
        <v>0</v>
      </c>
      <c r="R21" s="152">
        <v>0</v>
      </c>
      <c r="S21" s="152">
        <v>0</v>
      </c>
      <c r="T21" s="152">
        <v>0</v>
      </c>
      <c r="U21" s="152">
        <v>0</v>
      </c>
      <c r="V21" s="152">
        <v>0</v>
      </c>
      <c r="W21" s="152">
        <v>0</v>
      </c>
      <c r="X21" s="152"/>
      <c r="Y21" s="152"/>
      <c r="Z21" s="152"/>
      <c r="AA21" s="152"/>
      <c r="AB21" s="152"/>
    </row>
    <row r="22" spans="2:28">
      <c r="B22" s="30" t="s">
        <v>1076</v>
      </c>
      <c r="C22" s="69" t="s">
        <v>1077</v>
      </c>
      <c r="D22" s="80" t="s">
        <v>27</v>
      </c>
      <c r="E22" s="152">
        <v>0</v>
      </c>
      <c r="F22" s="152">
        <v>0</v>
      </c>
      <c r="G22" s="152">
        <v>0</v>
      </c>
      <c r="H22" s="152">
        <v>0</v>
      </c>
      <c r="I22" s="152">
        <v>0</v>
      </c>
      <c r="J22" s="152">
        <v>0</v>
      </c>
      <c r="K22" s="152">
        <v>0</v>
      </c>
      <c r="L22" s="152">
        <v>0</v>
      </c>
      <c r="M22" s="152">
        <v>0</v>
      </c>
      <c r="N22" s="152">
        <v>0</v>
      </c>
      <c r="O22" s="152">
        <v>0</v>
      </c>
      <c r="P22" s="152">
        <v>0</v>
      </c>
      <c r="Q22" s="152">
        <v>0</v>
      </c>
      <c r="R22" s="152">
        <v>0</v>
      </c>
      <c r="S22" s="152">
        <v>0</v>
      </c>
      <c r="T22" s="152">
        <v>0</v>
      </c>
      <c r="U22" s="152">
        <v>0</v>
      </c>
      <c r="V22" s="152">
        <v>0</v>
      </c>
      <c r="W22" s="152">
        <v>0</v>
      </c>
      <c r="X22" s="152"/>
      <c r="Y22" s="152"/>
      <c r="Z22" s="152"/>
      <c r="AA22" s="152"/>
      <c r="AB22" s="152"/>
    </row>
    <row r="23" spans="2:28">
      <c r="B23" s="31" t="s">
        <v>1078</v>
      </c>
      <c r="C23" s="72" t="s">
        <v>1079</v>
      </c>
      <c r="D23" s="90" t="s">
        <v>27</v>
      </c>
      <c r="E23" s="152">
        <v>0</v>
      </c>
      <c r="F23" s="152">
        <v>0</v>
      </c>
      <c r="G23" s="152">
        <v>0</v>
      </c>
      <c r="H23" s="152">
        <v>0</v>
      </c>
      <c r="I23" s="152">
        <v>0</v>
      </c>
      <c r="J23" s="152">
        <v>0</v>
      </c>
      <c r="K23" s="152">
        <v>0</v>
      </c>
      <c r="L23" s="152">
        <v>0</v>
      </c>
      <c r="M23" s="152">
        <v>0</v>
      </c>
      <c r="N23" s="152">
        <v>0</v>
      </c>
      <c r="O23" s="152">
        <v>0</v>
      </c>
      <c r="P23" s="152">
        <v>0</v>
      </c>
      <c r="Q23" s="152">
        <v>0</v>
      </c>
      <c r="R23" s="152">
        <v>0</v>
      </c>
      <c r="S23" s="152">
        <v>0</v>
      </c>
      <c r="T23" s="152">
        <v>0</v>
      </c>
      <c r="U23" s="152">
        <v>0</v>
      </c>
      <c r="V23" s="152">
        <v>0</v>
      </c>
      <c r="W23" s="152">
        <v>0</v>
      </c>
      <c r="X23" s="174"/>
      <c r="Y23" s="174"/>
      <c r="Z23" s="174"/>
      <c r="AA23" s="174"/>
      <c r="AB23" s="174"/>
    </row>
    <row r="24" spans="2:28">
      <c r="B24" s="28" t="s">
        <v>1080</v>
      </c>
      <c r="C24" s="68" t="s">
        <v>1081</v>
      </c>
      <c r="D24" s="80" t="s">
        <v>27</v>
      </c>
      <c r="E24" s="185">
        <f>SUM(E25:E30)</f>
        <v>166.88816629999994</v>
      </c>
      <c r="F24" s="185">
        <f t="shared" ref="F24:W24" si="3">SUM(F25:F30)</f>
        <v>290.25542002000003</v>
      </c>
      <c r="G24" s="185">
        <f t="shared" si="3"/>
        <v>193.5065183100001</v>
      </c>
      <c r="H24" s="185">
        <f t="shared" si="3"/>
        <v>261.63937537000015</v>
      </c>
      <c r="I24" s="185">
        <f t="shared" si="3"/>
        <v>159.34864170999992</v>
      </c>
      <c r="J24" s="185">
        <f t="shared" si="3"/>
        <v>200.43346694999997</v>
      </c>
      <c r="K24" s="185">
        <f t="shared" si="3"/>
        <v>225.1367334900001</v>
      </c>
      <c r="L24" s="185">
        <f t="shared" si="3"/>
        <v>251.44961402000007</v>
      </c>
      <c r="M24" s="185">
        <f t="shared" si="3"/>
        <v>238.57128631999987</v>
      </c>
      <c r="N24" s="185">
        <f t="shared" si="3"/>
        <v>211.93583024</v>
      </c>
      <c r="O24" s="185">
        <f t="shared" si="3"/>
        <v>296.07730178000003</v>
      </c>
      <c r="P24" s="185">
        <f t="shared" si="3"/>
        <v>233.58317560999981</v>
      </c>
      <c r="Q24" s="185">
        <f t="shared" si="3"/>
        <v>264.90850776999991</v>
      </c>
      <c r="R24" s="185">
        <f t="shared" si="3"/>
        <v>271.02117258000004</v>
      </c>
      <c r="S24" s="185">
        <f t="shared" si="3"/>
        <v>275.41446048000017</v>
      </c>
      <c r="T24" s="185">
        <f t="shared" si="3"/>
        <v>299.03070919000021</v>
      </c>
      <c r="U24" s="185">
        <f t="shared" si="3"/>
        <v>282.99770178</v>
      </c>
      <c r="V24" s="185">
        <f t="shared" si="3"/>
        <v>300.27307294000002</v>
      </c>
      <c r="W24" s="185">
        <f t="shared" si="3"/>
        <v>270.20840361</v>
      </c>
      <c r="X24" s="174"/>
      <c r="Y24" s="174"/>
      <c r="Z24" s="174"/>
      <c r="AA24" s="174"/>
      <c r="AB24" s="174"/>
    </row>
    <row r="25" spans="2:28">
      <c r="B25" s="30" t="s">
        <v>1082</v>
      </c>
      <c r="C25" s="69" t="s">
        <v>1083</v>
      </c>
      <c r="D25" s="80" t="s">
        <v>27</v>
      </c>
      <c r="E25" s="152">
        <v>103.97288170000003</v>
      </c>
      <c r="F25" s="152">
        <v>202.68321634999998</v>
      </c>
      <c r="G25" s="152">
        <v>122.45699731000003</v>
      </c>
      <c r="H25" s="152">
        <v>152.43933217000017</v>
      </c>
      <c r="I25" s="152">
        <v>101.98580946999995</v>
      </c>
      <c r="J25" s="152">
        <v>115.19680657999996</v>
      </c>
      <c r="K25" s="152">
        <v>128.23936197000009</v>
      </c>
      <c r="L25" s="152">
        <v>150.47433134000019</v>
      </c>
      <c r="M25" s="152">
        <v>131.02562795999989</v>
      </c>
      <c r="N25" s="152">
        <v>124.4444143100001</v>
      </c>
      <c r="O25" s="152">
        <v>168.1552943600002</v>
      </c>
      <c r="P25" s="152">
        <v>130.91262706999998</v>
      </c>
      <c r="Q25" s="152">
        <v>153.83688957999993</v>
      </c>
      <c r="R25" s="152">
        <v>159.94396506000027</v>
      </c>
      <c r="S25" s="152">
        <v>144.15329352000018</v>
      </c>
      <c r="T25" s="152">
        <v>157.44727711999997</v>
      </c>
      <c r="U25" s="152">
        <v>137.36952972</v>
      </c>
      <c r="V25" s="152">
        <v>149.51007916</v>
      </c>
      <c r="W25" s="152">
        <v>140.37625691999997</v>
      </c>
      <c r="X25" s="152"/>
      <c r="Y25" s="152"/>
      <c r="Z25" s="152"/>
      <c r="AA25" s="152"/>
      <c r="AB25" s="152"/>
    </row>
    <row r="26" spans="2:28">
      <c r="B26" s="30" t="s">
        <v>1084</v>
      </c>
      <c r="C26" s="69" t="s">
        <v>1085</v>
      </c>
      <c r="D26" s="80" t="s">
        <v>27</v>
      </c>
      <c r="E26" s="152">
        <v>7.111617279999999</v>
      </c>
      <c r="F26" s="152">
        <v>7.0684029499999994</v>
      </c>
      <c r="G26" s="152">
        <v>6.5701861200000007</v>
      </c>
      <c r="H26" s="152">
        <v>7.7065004699999999</v>
      </c>
      <c r="I26" s="152">
        <v>4.7541916200000003</v>
      </c>
      <c r="J26" s="152">
        <v>8.8520149099999994</v>
      </c>
      <c r="K26" s="152">
        <v>7.5873282700000004</v>
      </c>
      <c r="L26" s="152">
        <v>7.2221999900000009</v>
      </c>
      <c r="M26" s="152">
        <v>7.3300484099999998</v>
      </c>
      <c r="N26" s="152">
        <v>8.4516698500000018</v>
      </c>
      <c r="O26" s="152">
        <v>18.827559079999997</v>
      </c>
      <c r="P26" s="152">
        <v>7.5797453900000002</v>
      </c>
      <c r="Q26" s="152">
        <v>9.1977512299999997</v>
      </c>
      <c r="R26" s="152">
        <v>9.2763465199999988</v>
      </c>
      <c r="S26" s="152">
        <v>18.12006027</v>
      </c>
      <c r="T26" s="152">
        <v>18.952477250000005</v>
      </c>
      <c r="U26" s="152">
        <v>12.459535240000001</v>
      </c>
      <c r="V26" s="152">
        <v>22.722623690000002</v>
      </c>
      <c r="W26" s="152">
        <v>16.666319940000001</v>
      </c>
      <c r="X26" s="155"/>
      <c r="Y26" s="155"/>
      <c r="Z26" s="155"/>
      <c r="AA26" s="155"/>
      <c r="AB26" s="155"/>
    </row>
    <row r="27" spans="2:28">
      <c r="B27" s="30" t="s">
        <v>1086</v>
      </c>
      <c r="C27" s="69" t="s">
        <v>1087</v>
      </c>
      <c r="D27" s="80" t="s">
        <v>27</v>
      </c>
      <c r="E27" s="152">
        <v>43.691970149999932</v>
      </c>
      <c r="F27" s="152">
        <v>49.190177790000028</v>
      </c>
      <c r="G27" s="152">
        <v>51.640868900000051</v>
      </c>
      <c r="H27" s="152">
        <v>61.894624859999958</v>
      </c>
      <c r="I27" s="152">
        <v>46.495534789999986</v>
      </c>
      <c r="J27" s="152">
        <v>52.621374490000044</v>
      </c>
      <c r="K27" s="152">
        <v>59.439480750000001</v>
      </c>
      <c r="L27" s="152">
        <v>77.988287129999904</v>
      </c>
      <c r="M27" s="152">
        <v>49.925818249999992</v>
      </c>
      <c r="N27" s="152">
        <v>60.22634947999989</v>
      </c>
      <c r="O27" s="152">
        <v>80.215790979999866</v>
      </c>
      <c r="P27" s="152">
        <v>79.020106769999828</v>
      </c>
      <c r="Q27" s="152">
        <v>67.65641570999999</v>
      </c>
      <c r="R27" s="152">
        <v>74.105152159999818</v>
      </c>
      <c r="S27" s="152">
        <v>84.662851979999928</v>
      </c>
      <c r="T27" s="152">
        <v>90.379189240000215</v>
      </c>
      <c r="U27" s="152">
        <v>83.296286980000005</v>
      </c>
      <c r="V27" s="152">
        <v>82.615864670000008</v>
      </c>
      <c r="W27" s="152">
        <v>82.838032730000009</v>
      </c>
      <c r="X27" s="152"/>
      <c r="Y27" s="152"/>
      <c r="Z27" s="152"/>
      <c r="AA27" s="152"/>
      <c r="AB27" s="152"/>
    </row>
    <row r="28" spans="2:28">
      <c r="B28" s="30" t="s">
        <v>1088</v>
      </c>
      <c r="C28" s="69" t="s">
        <v>1089</v>
      </c>
      <c r="D28" s="80" t="s">
        <v>27</v>
      </c>
      <c r="E28" s="152">
        <v>7.5641670700000052</v>
      </c>
      <c r="F28" s="152">
        <v>12.681081760000001</v>
      </c>
      <c r="G28" s="152">
        <v>8.7115688500000097</v>
      </c>
      <c r="H28" s="152">
        <v>33.320732959999994</v>
      </c>
      <c r="I28" s="152">
        <v>3.9725149300000004</v>
      </c>
      <c r="J28" s="152">
        <v>17.14278659999999</v>
      </c>
      <c r="K28" s="152">
        <v>24.642728059999985</v>
      </c>
      <c r="L28" s="152">
        <v>8.8802887299999966</v>
      </c>
      <c r="M28" s="152">
        <v>33.369476369999994</v>
      </c>
      <c r="N28" s="152">
        <v>11.665065610000006</v>
      </c>
      <c r="O28" s="152">
        <v>19.9323105</v>
      </c>
      <c r="P28" s="152">
        <v>9.6214589999999998</v>
      </c>
      <c r="Q28" s="152">
        <v>25.307582289999996</v>
      </c>
      <c r="R28" s="152">
        <v>18.120951699999992</v>
      </c>
      <c r="S28" s="152">
        <v>12.559851119999999</v>
      </c>
      <c r="T28" s="152">
        <v>21.255339040000003</v>
      </c>
      <c r="U28" s="152">
        <v>23.729050649999998</v>
      </c>
      <c r="V28" s="152">
        <v>11.91611413</v>
      </c>
      <c r="W28" s="152">
        <v>12.05484719</v>
      </c>
      <c r="X28" s="152"/>
      <c r="Y28" s="152"/>
      <c r="Z28" s="152"/>
      <c r="AA28" s="152"/>
      <c r="AB28" s="152"/>
    </row>
    <row r="29" spans="2:28">
      <c r="B29" s="30" t="s">
        <v>1090</v>
      </c>
      <c r="C29" s="69" t="s">
        <v>1091</v>
      </c>
      <c r="D29" s="80" t="s">
        <v>27</v>
      </c>
      <c r="E29" s="152">
        <v>0</v>
      </c>
      <c r="F29" s="152">
        <v>0</v>
      </c>
      <c r="G29" s="152">
        <v>0</v>
      </c>
      <c r="H29" s="152">
        <v>0</v>
      </c>
      <c r="I29" s="152">
        <v>0</v>
      </c>
      <c r="J29" s="152">
        <v>0</v>
      </c>
      <c r="K29" s="152">
        <v>0</v>
      </c>
      <c r="L29" s="152">
        <v>0</v>
      </c>
      <c r="M29" s="152">
        <v>0</v>
      </c>
      <c r="N29" s="152">
        <v>0</v>
      </c>
      <c r="O29" s="152">
        <v>0</v>
      </c>
      <c r="P29" s="152">
        <v>0</v>
      </c>
      <c r="Q29" s="152">
        <v>0</v>
      </c>
      <c r="R29" s="152">
        <v>0</v>
      </c>
      <c r="S29" s="152">
        <v>0</v>
      </c>
      <c r="T29" s="152">
        <v>0</v>
      </c>
      <c r="U29" s="152">
        <v>0</v>
      </c>
      <c r="V29" s="152">
        <v>0</v>
      </c>
      <c r="W29" s="152">
        <v>0</v>
      </c>
      <c r="X29" s="152"/>
      <c r="Y29" s="152"/>
      <c r="Z29" s="152"/>
      <c r="AA29" s="152"/>
      <c r="AB29" s="152"/>
    </row>
    <row r="30" spans="2:28">
      <c r="B30" s="31" t="s">
        <v>1092</v>
      </c>
      <c r="C30" s="72" t="s">
        <v>1093</v>
      </c>
      <c r="D30" s="90" t="s">
        <v>27</v>
      </c>
      <c r="E30" s="152">
        <v>4.5475300999999995</v>
      </c>
      <c r="F30" s="152">
        <v>18.63254117</v>
      </c>
      <c r="G30" s="152">
        <v>4.1268971299999997</v>
      </c>
      <c r="H30" s="152">
        <v>6.2781849100000002</v>
      </c>
      <c r="I30" s="152">
        <v>2.1405909000000007</v>
      </c>
      <c r="J30" s="152">
        <v>6.6204843699999998</v>
      </c>
      <c r="K30" s="152">
        <v>5.2278344400000005</v>
      </c>
      <c r="L30" s="152">
        <v>6.8845068300000012</v>
      </c>
      <c r="M30" s="152">
        <v>16.920315329999998</v>
      </c>
      <c r="N30" s="152">
        <v>7.1483309900000025</v>
      </c>
      <c r="O30" s="152">
        <v>8.9463468600000002</v>
      </c>
      <c r="P30" s="152">
        <v>6.4492373800000005</v>
      </c>
      <c r="Q30" s="152">
        <v>8.9098689600000025</v>
      </c>
      <c r="R30" s="152">
        <v>9.5747571399999956</v>
      </c>
      <c r="S30" s="152">
        <v>15.918403590000008</v>
      </c>
      <c r="T30" s="152">
        <v>10.996426540000002</v>
      </c>
      <c r="U30" s="152">
        <v>26.14329919</v>
      </c>
      <c r="V30" s="152">
        <v>33.508391289999999</v>
      </c>
      <c r="W30" s="152">
        <v>18.272946829999999</v>
      </c>
      <c r="X30" s="174"/>
      <c r="Y30" s="174"/>
      <c r="Z30" s="174"/>
      <c r="AA30" s="174"/>
      <c r="AB30" s="174"/>
    </row>
    <row r="31" spans="2:28">
      <c r="B31" s="28" t="s">
        <v>1094</v>
      </c>
      <c r="C31" s="68" t="s">
        <v>1095</v>
      </c>
      <c r="D31" s="80" t="s">
        <v>27</v>
      </c>
      <c r="E31" s="185">
        <f>SUM(E32:E40)</f>
        <v>642.86731945999998</v>
      </c>
      <c r="F31" s="185">
        <f t="shared" ref="F31:W31" si="4">SUM(F32:F40)</f>
        <v>285.00712985000007</v>
      </c>
      <c r="G31" s="185">
        <f t="shared" si="4"/>
        <v>260.22435586000006</v>
      </c>
      <c r="H31" s="185">
        <f t="shared" si="4"/>
        <v>543.02031717</v>
      </c>
      <c r="I31" s="185">
        <f t="shared" si="4"/>
        <v>557.07189302000006</v>
      </c>
      <c r="J31" s="185">
        <f t="shared" si="4"/>
        <v>308.17449519000002</v>
      </c>
      <c r="K31" s="185">
        <f t="shared" si="4"/>
        <v>268.16103881999993</v>
      </c>
      <c r="L31" s="185">
        <f t="shared" si="4"/>
        <v>447.36216108000002</v>
      </c>
      <c r="M31" s="185">
        <f t="shared" si="4"/>
        <v>401.44365132999997</v>
      </c>
      <c r="N31" s="185">
        <f t="shared" si="4"/>
        <v>229.05497657000001</v>
      </c>
      <c r="O31" s="185">
        <f t="shared" si="4"/>
        <v>186.59515770000002</v>
      </c>
      <c r="P31" s="185">
        <f t="shared" si="4"/>
        <v>483.40221480000002</v>
      </c>
      <c r="Q31" s="185">
        <f t="shared" si="4"/>
        <v>162.26043495000002</v>
      </c>
      <c r="R31" s="185">
        <f t="shared" si="4"/>
        <v>240.17945092999997</v>
      </c>
      <c r="S31" s="185">
        <f t="shared" si="4"/>
        <v>546.39065484000014</v>
      </c>
      <c r="T31" s="185">
        <f t="shared" si="4"/>
        <v>293.16932008999993</v>
      </c>
      <c r="U31" s="185">
        <f t="shared" si="4"/>
        <v>542.26135738999994</v>
      </c>
      <c r="V31" s="185">
        <f t="shared" si="4"/>
        <v>455.80986963000004</v>
      </c>
      <c r="W31" s="185">
        <f t="shared" si="4"/>
        <v>590.78529930999991</v>
      </c>
      <c r="X31" s="174"/>
      <c r="Y31" s="174"/>
      <c r="Z31" s="174"/>
      <c r="AA31" s="174"/>
      <c r="AB31" s="174"/>
    </row>
    <row r="32" spans="2:28">
      <c r="B32" s="30" t="s">
        <v>1096</v>
      </c>
      <c r="C32" s="69" t="s">
        <v>1097</v>
      </c>
      <c r="D32" s="80" t="s">
        <v>27</v>
      </c>
      <c r="E32" s="152">
        <v>23.921660629999987</v>
      </c>
      <c r="F32" s="152">
        <v>17.898930330000006</v>
      </c>
      <c r="G32" s="152">
        <v>21.835024770000004</v>
      </c>
      <c r="H32" s="152">
        <v>21.947303959999999</v>
      </c>
      <c r="I32" s="152">
        <v>16.58806483</v>
      </c>
      <c r="J32" s="152">
        <v>16.548951290000002</v>
      </c>
      <c r="K32" s="152">
        <v>17.821581030000004</v>
      </c>
      <c r="L32" s="152">
        <v>17.062189630000002</v>
      </c>
      <c r="M32" s="152">
        <v>16.336773190000006</v>
      </c>
      <c r="N32" s="152">
        <v>19.046618269999996</v>
      </c>
      <c r="O32" s="152">
        <v>18.661089960000005</v>
      </c>
      <c r="P32" s="152">
        <v>17.078792939999996</v>
      </c>
      <c r="Q32" s="152">
        <v>19.673943759999997</v>
      </c>
      <c r="R32" s="152">
        <v>22.99188959</v>
      </c>
      <c r="S32" s="152">
        <v>19.956486590000008</v>
      </c>
      <c r="T32" s="152">
        <v>18.208283330000004</v>
      </c>
      <c r="U32" s="152">
        <v>19.433850379999999</v>
      </c>
      <c r="V32" s="152">
        <v>19.884968559999997</v>
      </c>
      <c r="W32" s="152">
        <v>18.597593230000001</v>
      </c>
      <c r="X32" s="174"/>
      <c r="Y32" s="174"/>
      <c r="Z32" s="174"/>
      <c r="AA32" s="174"/>
      <c r="AB32" s="174"/>
    </row>
    <row r="33" spans="2:28">
      <c r="B33" s="30" t="s">
        <v>1098</v>
      </c>
      <c r="C33" s="69" t="s">
        <v>1099</v>
      </c>
      <c r="D33" s="80" t="s">
        <v>27</v>
      </c>
      <c r="E33" s="152">
        <v>37.08885385</v>
      </c>
      <c r="F33" s="152">
        <v>37.229384839999973</v>
      </c>
      <c r="G33" s="152">
        <v>37.924373920000022</v>
      </c>
      <c r="H33" s="152">
        <v>50.096486550000009</v>
      </c>
      <c r="I33" s="152">
        <v>26.952088799999999</v>
      </c>
      <c r="J33" s="152">
        <v>63.73414816999999</v>
      </c>
      <c r="K33" s="152">
        <v>54.132618309999955</v>
      </c>
      <c r="L33" s="152">
        <v>58.686335929999977</v>
      </c>
      <c r="M33" s="152">
        <v>40.837922380000009</v>
      </c>
      <c r="N33" s="152">
        <v>46.285042810000014</v>
      </c>
      <c r="O33" s="152">
        <v>45.881136320000032</v>
      </c>
      <c r="P33" s="152">
        <v>48.301030170000004</v>
      </c>
      <c r="Q33" s="152">
        <v>66.919049340000001</v>
      </c>
      <c r="R33" s="152">
        <v>46.734093229999978</v>
      </c>
      <c r="S33" s="152">
        <v>37.990864200000082</v>
      </c>
      <c r="T33" s="152">
        <v>36.188092689999969</v>
      </c>
      <c r="U33" s="152">
        <v>77.01220696</v>
      </c>
      <c r="V33" s="152">
        <v>63.023600100000003</v>
      </c>
      <c r="W33" s="152">
        <v>37.668405990000004</v>
      </c>
      <c r="X33" s="155"/>
      <c r="Y33" s="155"/>
      <c r="Z33" s="155"/>
      <c r="AA33" s="155"/>
      <c r="AB33" s="155"/>
    </row>
    <row r="34" spans="2:28">
      <c r="B34" s="30" t="s">
        <v>1100</v>
      </c>
      <c r="C34" s="69" t="s">
        <v>1101</v>
      </c>
      <c r="D34" s="80" t="s">
        <v>27</v>
      </c>
      <c r="E34" s="152">
        <v>35.722763119999996</v>
      </c>
      <c r="F34" s="152">
        <v>21.761266629999998</v>
      </c>
      <c r="G34" s="152">
        <v>135.26549706</v>
      </c>
      <c r="H34" s="152">
        <v>131.94873405999999</v>
      </c>
      <c r="I34" s="152">
        <v>170.98733390000001</v>
      </c>
      <c r="J34" s="152">
        <v>6.3798957199999995</v>
      </c>
      <c r="K34" s="152">
        <v>60.062514490000005</v>
      </c>
      <c r="L34" s="152">
        <v>26.117819879999999</v>
      </c>
      <c r="M34" s="152">
        <v>7.9594519100000003</v>
      </c>
      <c r="N34" s="152">
        <v>15.763166400000001</v>
      </c>
      <c r="O34" s="152">
        <v>12.15170927</v>
      </c>
      <c r="P34" s="152">
        <v>-29.590521070000001</v>
      </c>
      <c r="Q34" s="152">
        <v>9.1051345900000005</v>
      </c>
      <c r="R34" s="152">
        <v>-7.7974322000000003</v>
      </c>
      <c r="S34" s="152">
        <v>28.21779343</v>
      </c>
      <c r="T34" s="152">
        <v>0.49095132000000002</v>
      </c>
      <c r="U34" s="152">
        <v>4.8341813199999999</v>
      </c>
      <c r="V34" s="152">
        <v>37.916352159999995</v>
      </c>
      <c r="W34" s="152">
        <v>45.478420569999997</v>
      </c>
      <c r="X34" s="155"/>
      <c r="Y34" s="155"/>
      <c r="Z34" s="155"/>
      <c r="AA34" s="155"/>
      <c r="AB34" s="155"/>
    </row>
    <row r="35" spans="2:28">
      <c r="B35" s="30" t="s">
        <v>1102</v>
      </c>
      <c r="C35" s="69" t="s">
        <v>1103</v>
      </c>
      <c r="D35" s="80" t="s">
        <v>27</v>
      </c>
      <c r="E35" s="152">
        <v>3.5310813300000001</v>
      </c>
      <c r="F35" s="152">
        <v>5.8481556299999991</v>
      </c>
      <c r="G35" s="152">
        <v>3.6672395299999994</v>
      </c>
      <c r="H35" s="152">
        <v>4.0691035100000015</v>
      </c>
      <c r="I35" s="152">
        <v>3.2417057300000001</v>
      </c>
      <c r="J35" s="152">
        <v>3.5023756400000021</v>
      </c>
      <c r="K35" s="152">
        <v>4.0254401199999998</v>
      </c>
      <c r="L35" s="152">
        <v>4.5293144100000049</v>
      </c>
      <c r="M35" s="152">
        <v>3.587244710000002</v>
      </c>
      <c r="N35" s="152">
        <v>3.4760712200000001</v>
      </c>
      <c r="O35" s="152">
        <v>3.8191553900000001</v>
      </c>
      <c r="P35" s="152">
        <v>3.9437494700000015</v>
      </c>
      <c r="Q35" s="152">
        <v>3.4736148200000017</v>
      </c>
      <c r="R35" s="152">
        <v>3.5721938300000002</v>
      </c>
      <c r="S35" s="152">
        <v>3.8011645500000038</v>
      </c>
      <c r="T35" s="152">
        <v>3.8726811099999989</v>
      </c>
      <c r="U35" s="152">
        <v>3.2676966699999999</v>
      </c>
      <c r="V35" s="152">
        <v>3.6756272999999999</v>
      </c>
      <c r="W35" s="152">
        <v>3.3795330400000001</v>
      </c>
      <c r="X35" s="152"/>
      <c r="Y35" s="152"/>
      <c r="Z35" s="152"/>
      <c r="AA35" s="152"/>
      <c r="AB35" s="152"/>
    </row>
    <row r="36" spans="2:28">
      <c r="B36" s="30" t="s">
        <v>1104</v>
      </c>
      <c r="C36" s="69" t="s">
        <v>1105</v>
      </c>
      <c r="D36" s="80" t="s">
        <v>27</v>
      </c>
      <c r="E36" s="152">
        <v>539.15673211000001</v>
      </c>
      <c r="F36" s="152">
        <v>199.85770238000003</v>
      </c>
      <c r="G36" s="152">
        <v>47.333536500000008</v>
      </c>
      <c r="H36" s="152">
        <v>331.57216689000006</v>
      </c>
      <c r="I36" s="152">
        <v>311.20356673000009</v>
      </c>
      <c r="J36" s="152">
        <v>186.59694340000001</v>
      </c>
      <c r="K36" s="152">
        <v>129.85130002999998</v>
      </c>
      <c r="L36" s="152">
        <v>313.48271829000004</v>
      </c>
      <c r="M36" s="152">
        <v>328.34221724999998</v>
      </c>
      <c r="N36" s="152">
        <v>122.05132888000003</v>
      </c>
      <c r="O36" s="152">
        <v>102.00648571999997</v>
      </c>
      <c r="P36" s="152">
        <v>410.70400720000004</v>
      </c>
      <c r="Q36" s="152">
        <v>49.665651189999991</v>
      </c>
      <c r="R36" s="152">
        <v>152.54095692000001</v>
      </c>
      <c r="S36" s="152">
        <v>415.13349178000004</v>
      </c>
      <c r="T36" s="152">
        <v>218.17884382999992</v>
      </c>
      <c r="U36" s="152">
        <v>379.52713587</v>
      </c>
      <c r="V36" s="152">
        <v>278.99113666000005</v>
      </c>
      <c r="W36" s="152">
        <v>476.39228202999999</v>
      </c>
      <c r="X36" s="152"/>
      <c r="Y36" s="152"/>
      <c r="Z36" s="152"/>
      <c r="AA36" s="152"/>
      <c r="AB36" s="152"/>
    </row>
    <row r="37" spans="2:28">
      <c r="B37" s="30" t="s">
        <v>1106</v>
      </c>
      <c r="C37" s="69" t="s">
        <v>1107</v>
      </c>
      <c r="D37" s="80" t="s">
        <v>27</v>
      </c>
      <c r="E37" s="152">
        <v>1.6936408499999998</v>
      </c>
      <c r="F37" s="152">
        <v>1.8689489800000005</v>
      </c>
      <c r="G37" s="152">
        <v>2.5173138400000008</v>
      </c>
      <c r="H37" s="152">
        <v>1.94833349</v>
      </c>
      <c r="I37" s="152">
        <v>1.5274731199999996</v>
      </c>
      <c r="J37" s="152">
        <v>1.7424031899999999</v>
      </c>
      <c r="K37" s="152">
        <v>1.5081453199999999</v>
      </c>
      <c r="L37" s="152">
        <v>3.4011521200000026</v>
      </c>
      <c r="M37" s="152">
        <v>1.9458318999999997</v>
      </c>
      <c r="N37" s="152">
        <v>2.0675362900000009</v>
      </c>
      <c r="O37" s="152">
        <v>2.3592139600000004</v>
      </c>
      <c r="P37" s="152">
        <v>2.5171894599999991</v>
      </c>
      <c r="Q37" s="152">
        <v>2.7397855700000004</v>
      </c>
      <c r="R37" s="152">
        <v>2.8973428700000015</v>
      </c>
      <c r="S37" s="152">
        <v>2.6781631300000002</v>
      </c>
      <c r="T37" s="152">
        <v>4.6857728399999985</v>
      </c>
      <c r="U37" s="152">
        <v>1.9480366899999999</v>
      </c>
      <c r="V37" s="152">
        <v>2.7625127999999997</v>
      </c>
      <c r="W37" s="152">
        <v>1.8711850700000001</v>
      </c>
      <c r="X37" s="155"/>
      <c r="Y37" s="155"/>
      <c r="Z37" s="155"/>
      <c r="AA37" s="155"/>
      <c r="AB37" s="155"/>
    </row>
    <row r="38" spans="2:28">
      <c r="B38" s="30" t="s">
        <v>1108</v>
      </c>
      <c r="C38" s="69" t="s">
        <v>1109</v>
      </c>
      <c r="D38" s="80" t="s">
        <v>27</v>
      </c>
      <c r="E38" s="152">
        <v>1.6715875700000002</v>
      </c>
      <c r="F38" s="152">
        <v>0.54274106000000011</v>
      </c>
      <c r="G38" s="152">
        <v>11.606260240000001</v>
      </c>
      <c r="H38" s="152">
        <v>1.4381887099999999</v>
      </c>
      <c r="I38" s="152">
        <v>26.539497910000001</v>
      </c>
      <c r="J38" s="152">
        <v>28.958059780000003</v>
      </c>
      <c r="K38" s="152">
        <v>0.49305751999999997</v>
      </c>
      <c r="L38" s="152">
        <v>23.682892819999999</v>
      </c>
      <c r="M38" s="152">
        <v>2.3742069900000002</v>
      </c>
      <c r="N38" s="152">
        <v>20.305215699999998</v>
      </c>
      <c r="O38" s="152">
        <v>1.6563700800000001</v>
      </c>
      <c r="P38" s="152">
        <v>27.387969630000001</v>
      </c>
      <c r="Q38" s="152">
        <v>10.64325668</v>
      </c>
      <c r="R38" s="152">
        <v>16.200407689999999</v>
      </c>
      <c r="S38" s="152">
        <v>38.572691159999998</v>
      </c>
      <c r="T38" s="152">
        <v>11.504692969999999</v>
      </c>
      <c r="U38" s="152">
        <v>53.000887499999997</v>
      </c>
      <c r="V38" s="152">
        <v>49.498034049999994</v>
      </c>
      <c r="W38" s="152">
        <v>7.3378793799999995</v>
      </c>
      <c r="X38" s="152"/>
      <c r="Y38" s="152"/>
      <c r="Z38" s="152"/>
      <c r="AA38" s="152"/>
      <c r="AB38" s="152"/>
    </row>
    <row r="39" spans="2:28">
      <c r="B39" s="30" t="s">
        <v>1110</v>
      </c>
      <c r="C39" s="69" t="s">
        <v>1111</v>
      </c>
      <c r="D39" s="80" t="s">
        <v>27</v>
      </c>
      <c r="E39" s="152">
        <v>0</v>
      </c>
      <c r="F39" s="152">
        <v>0</v>
      </c>
      <c r="G39" s="152">
        <v>0</v>
      </c>
      <c r="H39" s="152">
        <v>0</v>
      </c>
      <c r="I39" s="152">
        <v>0</v>
      </c>
      <c r="J39" s="152">
        <v>0</v>
      </c>
      <c r="K39" s="152">
        <v>0</v>
      </c>
      <c r="L39" s="152">
        <v>0</v>
      </c>
      <c r="M39" s="152">
        <v>0</v>
      </c>
      <c r="N39" s="152">
        <v>0</v>
      </c>
      <c r="O39" s="152">
        <v>0</v>
      </c>
      <c r="P39" s="152">
        <v>0</v>
      </c>
      <c r="Q39" s="152">
        <v>0</v>
      </c>
      <c r="R39" s="152">
        <v>0</v>
      </c>
      <c r="S39" s="152">
        <v>0</v>
      </c>
      <c r="T39" s="152">
        <v>0</v>
      </c>
      <c r="U39" s="152">
        <v>0</v>
      </c>
      <c r="V39" s="152">
        <v>0</v>
      </c>
      <c r="W39" s="152">
        <v>0</v>
      </c>
      <c r="X39" s="152"/>
      <c r="Y39" s="152"/>
      <c r="Z39" s="152"/>
      <c r="AA39" s="152"/>
      <c r="AB39" s="152"/>
    </row>
    <row r="40" spans="2:28">
      <c r="B40" s="31" t="s">
        <v>1112</v>
      </c>
      <c r="C40" s="72" t="s">
        <v>1113</v>
      </c>
      <c r="D40" s="90" t="s">
        <v>27</v>
      </c>
      <c r="E40" s="152">
        <v>8.1000000000000003E-2</v>
      </c>
      <c r="F40" s="152">
        <v>0</v>
      </c>
      <c r="G40" s="152">
        <v>7.5109999999999996E-2</v>
      </c>
      <c r="H40" s="152">
        <v>0</v>
      </c>
      <c r="I40" s="152">
        <v>3.2162000000000003E-2</v>
      </c>
      <c r="J40" s="152">
        <v>0.71171799999999996</v>
      </c>
      <c r="K40" s="152">
        <v>0.26638200000000001</v>
      </c>
      <c r="L40" s="152">
        <v>0.39973799999999998</v>
      </c>
      <c r="M40" s="152">
        <v>6.0003000000000001E-2</v>
      </c>
      <c r="N40" s="152">
        <v>5.9997000000000002E-2</v>
      </c>
      <c r="O40" s="152">
        <v>5.9997000000000002E-2</v>
      </c>
      <c r="P40" s="152">
        <v>3.0599970000000001</v>
      </c>
      <c r="Q40" s="152">
        <v>3.9999E-2</v>
      </c>
      <c r="R40" s="152">
        <v>3.0399989999999999</v>
      </c>
      <c r="S40" s="152">
        <v>0.04</v>
      </c>
      <c r="T40" s="152">
        <v>4.0002000000000003E-2</v>
      </c>
      <c r="U40" s="152">
        <v>3.2373620000000001</v>
      </c>
      <c r="V40" s="152">
        <v>5.7638000000000002E-2</v>
      </c>
      <c r="W40" s="152">
        <v>0.06</v>
      </c>
      <c r="X40" s="152"/>
      <c r="Y40" s="152"/>
      <c r="Z40" s="152"/>
      <c r="AA40" s="152"/>
      <c r="AB40" s="152"/>
    </row>
    <row r="41" spans="2:28">
      <c r="B41" s="28" t="s">
        <v>1114</v>
      </c>
      <c r="C41" s="68" t="s">
        <v>1115</v>
      </c>
      <c r="D41" s="80" t="s">
        <v>27</v>
      </c>
      <c r="E41" s="185">
        <f>SUM(E42:E47)</f>
        <v>42.573459679999999</v>
      </c>
      <c r="F41" s="185">
        <f t="shared" ref="F41:W41" si="5">SUM(F42:F47)</f>
        <v>75.253070860000008</v>
      </c>
      <c r="G41" s="185">
        <f t="shared" si="5"/>
        <v>14.167622550000001</v>
      </c>
      <c r="H41" s="185">
        <f t="shared" si="5"/>
        <v>23.936222740000002</v>
      </c>
      <c r="I41" s="185">
        <f t="shared" si="5"/>
        <v>150.21905037000002</v>
      </c>
      <c r="J41" s="185">
        <f t="shared" si="5"/>
        <v>62.137593670000001</v>
      </c>
      <c r="K41" s="185">
        <f t="shared" si="5"/>
        <v>40.006550170000004</v>
      </c>
      <c r="L41" s="185">
        <f t="shared" si="5"/>
        <v>7.8036979000000031</v>
      </c>
      <c r="M41" s="185">
        <f t="shared" si="5"/>
        <v>37.291339069999999</v>
      </c>
      <c r="N41" s="185">
        <f t="shared" si="5"/>
        <v>65.743450160000009</v>
      </c>
      <c r="O41" s="185">
        <f t="shared" si="5"/>
        <v>48.698451599999999</v>
      </c>
      <c r="P41" s="185">
        <f t="shared" si="5"/>
        <v>51.366457340000011</v>
      </c>
      <c r="Q41" s="185">
        <f t="shared" si="5"/>
        <v>32.223242300000003</v>
      </c>
      <c r="R41" s="185">
        <f t="shared" si="5"/>
        <v>81.526554649999994</v>
      </c>
      <c r="S41" s="185">
        <f t="shared" si="5"/>
        <v>41.794706959999999</v>
      </c>
      <c r="T41" s="185">
        <f t="shared" si="5"/>
        <v>37.937529919999996</v>
      </c>
      <c r="U41" s="185">
        <f t="shared" si="5"/>
        <v>42.494933630000006</v>
      </c>
      <c r="V41" s="185">
        <f t="shared" si="5"/>
        <v>59.139079180000003</v>
      </c>
      <c r="W41" s="185">
        <f t="shared" si="5"/>
        <v>63.959959140000009</v>
      </c>
      <c r="X41" s="152"/>
      <c r="Y41" s="152"/>
      <c r="Z41" s="152"/>
      <c r="AA41" s="152"/>
      <c r="AB41" s="152"/>
    </row>
    <row r="42" spans="2:28">
      <c r="B42" s="30" t="s">
        <v>1116</v>
      </c>
      <c r="C42" s="69" t="s">
        <v>1117</v>
      </c>
      <c r="D42" s="80" t="s">
        <v>27</v>
      </c>
      <c r="E42" s="152">
        <v>12.068130999999999</v>
      </c>
      <c r="F42" s="152">
        <v>12.278413</v>
      </c>
      <c r="G42" s="152">
        <v>8.7341440000000006</v>
      </c>
      <c r="H42" s="152">
        <v>5.4573260000000001</v>
      </c>
      <c r="I42" s="152">
        <v>19.983635</v>
      </c>
      <c r="J42" s="152">
        <v>15.412796999999999</v>
      </c>
      <c r="K42" s="152">
        <v>13.827963</v>
      </c>
      <c r="L42" s="152">
        <v>-8.9163949999999996</v>
      </c>
      <c r="M42" s="152">
        <v>16.107344999999999</v>
      </c>
      <c r="N42" s="152">
        <v>10.412623999999999</v>
      </c>
      <c r="O42" s="152">
        <v>4.3800350000000003</v>
      </c>
      <c r="P42" s="152">
        <v>13.097187999999999</v>
      </c>
      <c r="Q42" s="152">
        <v>12.787566999999999</v>
      </c>
      <c r="R42" s="152">
        <v>9.7008220000000005</v>
      </c>
      <c r="S42" s="152">
        <v>4.5186679999999999</v>
      </c>
      <c r="T42" s="152">
        <v>0.85069099999999997</v>
      </c>
      <c r="U42" s="152">
        <v>8.4877965600000014</v>
      </c>
      <c r="V42" s="152">
        <v>6.8619887000000004</v>
      </c>
      <c r="W42" s="152">
        <v>12.121585039999999</v>
      </c>
      <c r="X42" s="152"/>
      <c r="Y42" s="152"/>
      <c r="Z42" s="152"/>
      <c r="AA42" s="152"/>
      <c r="AB42" s="152"/>
    </row>
    <row r="43" spans="2:28">
      <c r="B43" s="30" t="s">
        <v>1118</v>
      </c>
      <c r="C43" s="69" t="s">
        <v>1119</v>
      </c>
      <c r="D43" s="80" t="s">
        <v>27</v>
      </c>
      <c r="E43" s="152">
        <v>28.405840679999997</v>
      </c>
      <c r="F43" s="152">
        <v>55.769998860000001</v>
      </c>
      <c r="G43" s="152">
        <v>0.67885855000000006</v>
      </c>
      <c r="H43" s="152">
        <v>14.80115574</v>
      </c>
      <c r="I43" s="152">
        <v>125.09632637</v>
      </c>
      <c r="J43" s="152">
        <v>40.098105670000002</v>
      </c>
      <c r="K43" s="152">
        <v>20.178833169999997</v>
      </c>
      <c r="L43" s="152">
        <v>12.046480900000002</v>
      </c>
      <c r="M43" s="152">
        <v>14.571153150000001</v>
      </c>
      <c r="N43" s="152">
        <v>45.330623900000006</v>
      </c>
      <c r="O43" s="152">
        <v>32.439831599999998</v>
      </c>
      <c r="P43" s="152">
        <v>26.058097510000007</v>
      </c>
      <c r="Q43" s="152">
        <v>0.24388210000000002</v>
      </c>
      <c r="R43" s="152">
        <v>60.12426215</v>
      </c>
      <c r="S43" s="152">
        <v>30.519895619999996</v>
      </c>
      <c r="T43" s="152">
        <v>27.22119374</v>
      </c>
      <c r="U43" s="152">
        <v>23.186215530000002</v>
      </c>
      <c r="V43" s="152">
        <v>40.453979250000003</v>
      </c>
      <c r="W43" s="152">
        <v>37.583338700000006</v>
      </c>
      <c r="X43" s="152"/>
      <c r="Y43" s="152"/>
      <c r="Z43" s="152"/>
      <c r="AA43" s="152"/>
      <c r="AB43" s="152"/>
    </row>
    <row r="44" spans="2:28">
      <c r="B44" s="30" t="s">
        <v>1120</v>
      </c>
      <c r="C44" s="69" t="s">
        <v>1121</v>
      </c>
      <c r="D44" s="80" t="s">
        <v>27</v>
      </c>
      <c r="E44" s="152">
        <v>0</v>
      </c>
      <c r="F44" s="152">
        <v>0</v>
      </c>
      <c r="G44" s="152">
        <v>0</v>
      </c>
      <c r="H44" s="152">
        <v>0</v>
      </c>
      <c r="I44" s="152">
        <v>0</v>
      </c>
      <c r="J44" s="152">
        <v>0</v>
      </c>
      <c r="K44" s="152">
        <v>0</v>
      </c>
      <c r="L44" s="152">
        <v>0</v>
      </c>
      <c r="M44" s="152">
        <v>0</v>
      </c>
      <c r="N44" s="152">
        <v>0</v>
      </c>
      <c r="O44" s="152">
        <v>0</v>
      </c>
      <c r="P44" s="152">
        <v>0</v>
      </c>
      <c r="Q44" s="152">
        <v>0</v>
      </c>
      <c r="R44" s="152">
        <v>0</v>
      </c>
      <c r="S44" s="152">
        <v>0</v>
      </c>
      <c r="T44" s="152">
        <v>0</v>
      </c>
      <c r="U44" s="152">
        <v>0</v>
      </c>
      <c r="V44" s="152">
        <v>0</v>
      </c>
      <c r="W44" s="152">
        <v>0</v>
      </c>
      <c r="X44" s="152"/>
      <c r="Y44" s="152"/>
      <c r="Z44" s="152"/>
      <c r="AA44" s="152"/>
      <c r="AB44" s="152"/>
    </row>
    <row r="45" spans="2:28">
      <c r="B45" s="30" t="s">
        <v>1122</v>
      </c>
      <c r="C45" s="69" t="s">
        <v>1123</v>
      </c>
      <c r="D45" s="80" t="s">
        <v>27</v>
      </c>
      <c r="E45" s="152">
        <v>0</v>
      </c>
      <c r="F45" s="152">
        <v>0</v>
      </c>
      <c r="G45" s="152">
        <v>0</v>
      </c>
      <c r="H45" s="152">
        <v>0</v>
      </c>
      <c r="I45" s="152">
        <v>0</v>
      </c>
      <c r="J45" s="152">
        <v>0</v>
      </c>
      <c r="K45" s="152">
        <v>0</v>
      </c>
      <c r="L45" s="152">
        <v>0</v>
      </c>
      <c r="M45" s="152">
        <v>2.1785696900000007</v>
      </c>
      <c r="N45" s="152">
        <v>4.628062390000002</v>
      </c>
      <c r="O45" s="152">
        <v>6.1441574500000042</v>
      </c>
      <c r="P45" s="152">
        <v>5.5721350799999998</v>
      </c>
      <c r="Q45" s="152">
        <v>13.802774100000006</v>
      </c>
      <c r="R45" s="152">
        <v>5.6183806599999979</v>
      </c>
      <c r="S45" s="152">
        <v>1.0920518000000021</v>
      </c>
      <c r="T45" s="152">
        <v>3.9565388099999992</v>
      </c>
      <c r="U45" s="152">
        <v>5.0870033899999996</v>
      </c>
      <c r="V45" s="152">
        <v>5.8538994000000004</v>
      </c>
      <c r="W45" s="152">
        <v>7.9878223300000002</v>
      </c>
      <c r="X45" s="152"/>
      <c r="Y45" s="152"/>
      <c r="Z45" s="152"/>
      <c r="AA45" s="152"/>
      <c r="AB45" s="152"/>
    </row>
    <row r="46" spans="2:28">
      <c r="B46" s="30" t="s">
        <v>1124</v>
      </c>
      <c r="C46" s="69" t="s">
        <v>1125</v>
      </c>
      <c r="D46" s="80" t="s">
        <v>27</v>
      </c>
      <c r="E46" s="152">
        <v>0</v>
      </c>
      <c r="F46" s="152">
        <v>0</v>
      </c>
      <c r="G46" s="152">
        <v>0</v>
      </c>
      <c r="H46" s="152">
        <v>0</v>
      </c>
      <c r="I46" s="152">
        <v>0</v>
      </c>
      <c r="J46" s="152">
        <v>0</v>
      </c>
      <c r="K46" s="152">
        <v>0</v>
      </c>
      <c r="L46" s="152">
        <v>0</v>
      </c>
      <c r="M46" s="152">
        <v>0</v>
      </c>
      <c r="N46" s="152">
        <v>0</v>
      </c>
      <c r="O46" s="152">
        <v>0</v>
      </c>
      <c r="P46" s="152">
        <v>0</v>
      </c>
      <c r="Q46" s="152">
        <v>0</v>
      </c>
      <c r="R46" s="152">
        <v>0</v>
      </c>
      <c r="S46" s="152">
        <v>0</v>
      </c>
      <c r="T46" s="152">
        <v>0</v>
      </c>
      <c r="U46" s="152">
        <v>0</v>
      </c>
      <c r="V46" s="152">
        <v>0</v>
      </c>
      <c r="W46" s="152">
        <v>0</v>
      </c>
      <c r="X46" s="152"/>
      <c r="Y46" s="152"/>
      <c r="Z46" s="152"/>
      <c r="AA46" s="152"/>
      <c r="AB46" s="152"/>
    </row>
    <row r="47" spans="2:28">
      <c r="B47" s="31" t="s">
        <v>1126</v>
      </c>
      <c r="C47" s="72" t="s">
        <v>1127</v>
      </c>
      <c r="D47" s="90" t="s">
        <v>27</v>
      </c>
      <c r="E47" s="152">
        <v>2.099488</v>
      </c>
      <c r="F47" s="152">
        <v>7.2046590000000004</v>
      </c>
      <c r="G47" s="152">
        <v>4.7546200000000001</v>
      </c>
      <c r="H47" s="152">
        <v>3.6777410000000001</v>
      </c>
      <c r="I47" s="152">
        <v>5.1390890000000002</v>
      </c>
      <c r="J47" s="152">
        <v>6.6266910000000001</v>
      </c>
      <c r="K47" s="152">
        <v>5.9997540000000003</v>
      </c>
      <c r="L47" s="152">
        <v>4.6736120000000003</v>
      </c>
      <c r="M47" s="152">
        <v>4.4342712299999976</v>
      </c>
      <c r="N47" s="152">
        <v>5.3721398699999963</v>
      </c>
      <c r="O47" s="152">
        <v>5.7344275499999995</v>
      </c>
      <c r="P47" s="152">
        <v>6.6390367500000025</v>
      </c>
      <c r="Q47" s="152">
        <v>5.3890191000000014</v>
      </c>
      <c r="R47" s="152">
        <v>6.0830898399999942</v>
      </c>
      <c r="S47" s="152">
        <v>5.6640915399999994</v>
      </c>
      <c r="T47" s="152">
        <v>5.9091063699999964</v>
      </c>
      <c r="U47" s="152">
        <v>5.73391815</v>
      </c>
      <c r="V47" s="152">
        <v>5.9692118299999999</v>
      </c>
      <c r="W47" s="152">
        <v>6.2672130700000004</v>
      </c>
      <c r="X47" s="152"/>
      <c r="Y47" s="152"/>
      <c r="Z47" s="152"/>
      <c r="AA47" s="152"/>
      <c r="AB47" s="152"/>
    </row>
    <row r="48" spans="2:28">
      <c r="B48" s="28" t="s">
        <v>1128</v>
      </c>
      <c r="C48" s="68" t="s">
        <v>1129</v>
      </c>
      <c r="D48" s="80" t="s">
        <v>27</v>
      </c>
      <c r="E48" s="185">
        <f>SUM(E49:E54)</f>
        <v>53.392399749999989</v>
      </c>
      <c r="F48" s="185">
        <f t="shared" ref="F48:W48" si="6">SUM(F49:F54)</f>
        <v>32.885076439999992</v>
      </c>
      <c r="G48" s="185">
        <f t="shared" si="6"/>
        <v>136.31605223000003</v>
      </c>
      <c r="H48" s="185">
        <f t="shared" si="6"/>
        <v>10.31290969</v>
      </c>
      <c r="I48" s="185">
        <f t="shared" si="6"/>
        <v>102.70984939000002</v>
      </c>
      <c r="J48" s="185">
        <f t="shared" si="6"/>
        <v>63.644323929999999</v>
      </c>
      <c r="K48" s="185">
        <f t="shared" si="6"/>
        <v>107.06219080000004</v>
      </c>
      <c r="L48" s="185">
        <f t="shared" si="6"/>
        <v>88.496007289999994</v>
      </c>
      <c r="M48" s="185">
        <f t="shared" si="6"/>
        <v>94.227692209999972</v>
      </c>
      <c r="N48" s="185">
        <f t="shared" si="6"/>
        <v>167.61893716999998</v>
      </c>
      <c r="O48" s="185">
        <f t="shared" si="6"/>
        <v>106.11667445</v>
      </c>
      <c r="P48" s="185">
        <f t="shared" si="6"/>
        <v>199.94705481000003</v>
      </c>
      <c r="Q48" s="185">
        <f t="shared" si="6"/>
        <v>103.21779224999999</v>
      </c>
      <c r="R48" s="185">
        <f t="shared" si="6"/>
        <v>145.69207782000007</v>
      </c>
      <c r="S48" s="185">
        <f t="shared" si="6"/>
        <v>173.06049040000005</v>
      </c>
      <c r="T48" s="185">
        <f t="shared" si="6"/>
        <v>182.64956449999994</v>
      </c>
      <c r="U48" s="185">
        <f t="shared" si="6"/>
        <v>181.39767717000001</v>
      </c>
      <c r="V48" s="185">
        <f t="shared" si="6"/>
        <v>192.16625776000001</v>
      </c>
      <c r="W48" s="185">
        <f t="shared" si="6"/>
        <v>194.99503589</v>
      </c>
      <c r="X48" s="152"/>
      <c r="Y48" s="152"/>
      <c r="Z48" s="152"/>
      <c r="AA48" s="152"/>
      <c r="AB48" s="152"/>
    </row>
    <row r="49" spans="2:28">
      <c r="B49" s="30" t="s">
        <v>1130</v>
      </c>
      <c r="C49" s="69" t="s">
        <v>1131</v>
      </c>
      <c r="D49" s="80" t="s">
        <v>27</v>
      </c>
      <c r="E49" s="152">
        <v>0</v>
      </c>
      <c r="F49" s="152">
        <v>0</v>
      </c>
      <c r="G49" s="152">
        <v>0</v>
      </c>
      <c r="H49" s="152">
        <v>0</v>
      </c>
      <c r="I49" s="152">
        <v>0</v>
      </c>
      <c r="J49" s="152">
        <v>0</v>
      </c>
      <c r="K49" s="152">
        <v>0</v>
      </c>
      <c r="L49" s="152">
        <v>0</v>
      </c>
      <c r="M49" s="152">
        <v>0</v>
      </c>
      <c r="N49" s="152">
        <v>0</v>
      </c>
      <c r="O49" s="152">
        <v>0</v>
      </c>
      <c r="P49" s="152">
        <v>0</v>
      </c>
      <c r="Q49" s="152">
        <v>0</v>
      </c>
      <c r="R49" s="152">
        <v>0</v>
      </c>
      <c r="S49" s="152">
        <v>0</v>
      </c>
      <c r="T49" s="152">
        <v>0</v>
      </c>
      <c r="U49" s="152">
        <v>0</v>
      </c>
      <c r="V49" s="152">
        <v>0</v>
      </c>
      <c r="W49" s="152">
        <v>0</v>
      </c>
      <c r="X49" s="152"/>
      <c r="Y49" s="152"/>
      <c r="Z49" s="152"/>
      <c r="AA49" s="152"/>
      <c r="AB49" s="152"/>
    </row>
    <row r="50" spans="2:28">
      <c r="B50" s="30" t="s">
        <v>1132</v>
      </c>
      <c r="C50" s="69" t="s">
        <v>1133</v>
      </c>
      <c r="D50" s="80" t="s">
        <v>27</v>
      </c>
      <c r="E50" s="152">
        <v>0</v>
      </c>
      <c r="F50" s="152">
        <v>0</v>
      </c>
      <c r="G50" s="152">
        <v>0</v>
      </c>
      <c r="H50" s="152">
        <v>0</v>
      </c>
      <c r="I50" s="152">
        <v>0</v>
      </c>
      <c r="J50" s="152">
        <v>0.4</v>
      </c>
      <c r="K50" s="152">
        <v>-0.4</v>
      </c>
      <c r="L50" s="152">
        <v>2.486205</v>
      </c>
      <c r="M50" s="152">
        <v>0</v>
      </c>
      <c r="N50" s="152">
        <v>0</v>
      </c>
      <c r="O50" s="152">
        <v>0</v>
      </c>
      <c r="P50" s="152">
        <v>0.25</v>
      </c>
      <c r="Q50" s="152">
        <v>0</v>
      </c>
      <c r="R50" s="152">
        <v>0.15</v>
      </c>
      <c r="S50" s="152">
        <v>0</v>
      </c>
      <c r="T50" s="152">
        <v>0.2</v>
      </c>
      <c r="U50" s="152">
        <v>10.124925300000001</v>
      </c>
      <c r="V50" s="152">
        <v>0.94833124999999996</v>
      </c>
      <c r="W50" s="152">
        <v>9.5001412899999984</v>
      </c>
      <c r="X50" s="152"/>
      <c r="Y50" s="152"/>
      <c r="Z50" s="152"/>
      <c r="AA50" s="152"/>
      <c r="AB50" s="152"/>
    </row>
    <row r="51" spans="2:28">
      <c r="B51" s="30" t="s">
        <v>1134</v>
      </c>
      <c r="C51" s="69" t="s">
        <v>1135</v>
      </c>
      <c r="D51" s="80" t="s">
        <v>27</v>
      </c>
      <c r="E51" s="152">
        <v>5.5187734100000005</v>
      </c>
      <c r="F51" s="152">
        <v>7.6912207400000003</v>
      </c>
      <c r="G51" s="152">
        <v>8.773406210000001</v>
      </c>
      <c r="H51" s="152">
        <v>14.448950529999999</v>
      </c>
      <c r="I51" s="152">
        <v>11.441497210000001</v>
      </c>
      <c r="J51" s="152">
        <v>16.435872249999999</v>
      </c>
      <c r="K51" s="152">
        <v>15.664537399999997</v>
      </c>
      <c r="L51" s="152">
        <v>5.2653749799999998</v>
      </c>
      <c r="M51" s="152">
        <v>12.01417698</v>
      </c>
      <c r="N51" s="152">
        <v>14.384407280000001</v>
      </c>
      <c r="O51" s="152">
        <v>38.802344399999996</v>
      </c>
      <c r="P51" s="152">
        <v>3.1790714100000002</v>
      </c>
      <c r="Q51" s="152">
        <v>37.97042639</v>
      </c>
      <c r="R51" s="152">
        <v>43.901009700000003</v>
      </c>
      <c r="S51" s="152">
        <v>24.785609780000001</v>
      </c>
      <c r="T51" s="152">
        <v>4.5511544800000001</v>
      </c>
      <c r="U51" s="152">
        <v>44.017753210000002</v>
      </c>
      <c r="V51" s="152">
        <v>58.043369759999997</v>
      </c>
      <c r="W51" s="152">
        <v>98.692312170000008</v>
      </c>
      <c r="X51" s="152"/>
      <c r="Y51" s="152"/>
      <c r="Z51" s="152"/>
      <c r="AA51" s="152"/>
      <c r="AB51" s="152"/>
    </row>
    <row r="52" spans="2:28">
      <c r="B52" s="30" t="s">
        <v>1136</v>
      </c>
      <c r="C52" s="69" t="s">
        <v>1137</v>
      </c>
      <c r="D52" s="80" t="s">
        <v>27</v>
      </c>
      <c r="E52" s="152">
        <v>0</v>
      </c>
      <c r="F52" s="152">
        <v>0</v>
      </c>
      <c r="G52" s="152">
        <v>0</v>
      </c>
      <c r="H52" s="152">
        <v>0</v>
      </c>
      <c r="I52" s="152">
        <v>0</v>
      </c>
      <c r="J52" s="152">
        <v>0</v>
      </c>
      <c r="K52" s="152">
        <v>0</v>
      </c>
      <c r="L52" s="152">
        <v>0</v>
      </c>
      <c r="M52" s="152">
        <v>0</v>
      </c>
      <c r="N52" s="152">
        <v>0</v>
      </c>
      <c r="O52" s="152">
        <v>0</v>
      </c>
      <c r="P52" s="152">
        <v>0</v>
      </c>
      <c r="Q52" s="152">
        <v>0</v>
      </c>
      <c r="R52" s="152">
        <v>0</v>
      </c>
      <c r="S52" s="152">
        <v>0</v>
      </c>
      <c r="T52" s="152">
        <v>0</v>
      </c>
      <c r="U52" s="152">
        <v>0</v>
      </c>
      <c r="V52" s="152">
        <v>0</v>
      </c>
      <c r="W52" s="152">
        <v>0</v>
      </c>
      <c r="X52" s="152"/>
      <c r="Y52" s="152"/>
      <c r="Z52" s="152"/>
      <c r="AA52" s="152"/>
      <c r="AB52" s="152"/>
    </row>
    <row r="53" spans="2:28">
      <c r="B53" s="30" t="s">
        <v>1138</v>
      </c>
      <c r="C53" s="69" t="s">
        <v>1139</v>
      </c>
      <c r="D53" s="80" t="s">
        <v>27</v>
      </c>
      <c r="E53" s="152">
        <v>0</v>
      </c>
      <c r="F53" s="152">
        <v>0</v>
      </c>
      <c r="G53" s="152">
        <v>0</v>
      </c>
      <c r="H53" s="152">
        <v>0</v>
      </c>
      <c r="I53" s="152">
        <v>0</v>
      </c>
      <c r="J53" s="152">
        <v>0</v>
      </c>
      <c r="K53" s="152">
        <v>0</v>
      </c>
      <c r="L53" s="152">
        <v>0</v>
      </c>
      <c r="M53" s="152">
        <v>0</v>
      </c>
      <c r="N53" s="152">
        <v>0</v>
      </c>
      <c r="O53" s="152">
        <v>0</v>
      </c>
      <c r="P53" s="152">
        <v>0</v>
      </c>
      <c r="Q53" s="152">
        <v>0</v>
      </c>
      <c r="R53" s="152">
        <v>0</v>
      </c>
      <c r="S53" s="152">
        <v>0</v>
      </c>
      <c r="T53" s="152">
        <v>0</v>
      </c>
      <c r="U53" s="152">
        <v>0</v>
      </c>
      <c r="V53" s="152">
        <v>0</v>
      </c>
      <c r="W53" s="152">
        <v>0</v>
      </c>
      <c r="X53" s="152"/>
      <c r="Y53" s="152"/>
      <c r="Z53" s="152"/>
      <c r="AA53" s="152"/>
      <c r="AB53" s="152"/>
    </row>
    <row r="54" spans="2:28">
      <c r="B54" s="31" t="s">
        <v>1140</v>
      </c>
      <c r="C54" s="72" t="s">
        <v>1141</v>
      </c>
      <c r="D54" s="90" t="s">
        <v>27</v>
      </c>
      <c r="E54" s="152">
        <v>47.873626339999987</v>
      </c>
      <c r="F54" s="152">
        <v>25.193855699999993</v>
      </c>
      <c r="G54" s="152">
        <v>127.54264602000002</v>
      </c>
      <c r="H54" s="152">
        <v>-4.1360408399999997</v>
      </c>
      <c r="I54" s="152">
        <v>91.268352180000008</v>
      </c>
      <c r="J54" s="152">
        <v>46.808451679999997</v>
      </c>
      <c r="K54" s="152">
        <v>91.797653400000044</v>
      </c>
      <c r="L54" s="152">
        <v>80.744427309999992</v>
      </c>
      <c r="M54" s="152">
        <v>82.21351522999997</v>
      </c>
      <c r="N54" s="152">
        <v>153.23452988999998</v>
      </c>
      <c r="O54" s="152">
        <v>67.314330050000009</v>
      </c>
      <c r="P54" s="152">
        <v>196.51798340000002</v>
      </c>
      <c r="Q54" s="152">
        <v>65.247365859999988</v>
      </c>
      <c r="R54" s="152">
        <v>101.64106812000007</v>
      </c>
      <c r="S54" s="152">
        <v>148.27488062000003</v>
      </c>
      <c r="T54" s="152">
        <v>177.89841001999994</v>
      </c>
      <c r="U54" s="152">
        <v>127.25499866</v>
      </c>
      <c r="V54" s="152">
        <v>133.17455674999999</v>
      </c>
      <c r="W54" s="152">
        <v>86.802582430000001</v>
      </c>
      <c r="X54" s="152"/>
      <c r="Y54" s="152"/>
      <c r="Z54" s="152"/>
      <c r="AA54" s="152"/>
      <c r="AB54" s="152"/>
    </row>
    <row r="55" spans="2:28">
      <c r="B55" s="28" t="s">
        <v>1142</v>
      </c>
      <c r="C55" s="68" t="s">
        <v>1143</v>
      </c>
      <c r="D55" s="80" t="s">
        <v>27</v>
      </c>
      <c r="E55" s="185">
        <f>SUM(E56:E61)</f>
        <v>258.34344023</v>
      </c>
      <c r="F55" s="185">
        <f t="shared" ref="F55:W55" si="7">SUM(F56:F61)</f>
        <v>201.87389981000001</v>
      </c>
      <c r="G55" s="185">
        <f t="shared" si="7"/>
        <v>207.23284885999999</v>
      </c>
      <c r="H55" s="185">
        <f t="shared" si="7"/>
        <v>297.20421238</v>
      </c>
      <c r="I55" s="185">
        <f t="shared" si="7"/>
        <v>181.97067901999998</v>
      </c>
      <c r="J55" s="185">
        <f t="shared" si="7"/>
        <v>240.04832658999993</v>
      </c>
      <c r="K55" s="185">
        <f t="shared" si="7"/>
        <v>429.7411145399999</v>
      </c>
      <c r="L55" s="185">
        <f t="shared" si="7"/>
        <v>267.29345355999999</v>
      </c>
      <c r="M55" s="185">
        <f t="shared" si="7"/>
        <v>230.60324111000008</v>
      </c>
      <c r="N55" s="185">
        <f t="shared" si="7"/>
        <v>267.65834329</v>
      </c>
      <c r="O55" s="185">
        <f t="shared" si="7"/>
        <v>257.76985808999996</v>
      </c>
      <c r="P55" s="185">
        <f t="shared" si="7"/>
        <v>224.59702418000001</v>
      </c>
      <c r="Q55" s="185">
        <f t="shared" si="7"/>
        <v>197.88992822</v>
      </c>
      <c r="R55" s="185">
        <f t="shared" si="7"/>
        <v>237.54816026</v>
      </c>
      <c r="S55" s="185">
        <f t="shared" si="7"/>
        <v>308.22795919999999</v>
      </c>
      <c r="T55" s="185">
        <f t="shared" si="7"/>
        <v>342.65425839</v>
      </c>
      <c r="U55" s="185">
        <f t="shared" si="7"/>
        <v>228.13375219999998</v>
      </c>
      <c r="V55" s="185">
        <f t="shared" si="7"/>
        <v>303.56938810999998</v>
      </c>
      <c r="W55" s="185">
        <f t="shared" si="7"/>
        <v>351.24556877999999</v>
      </c>
      <c r="X55" s="152"/>
      <c r="Y55" s="152"/>
      <c r="Z55" s="152"/>
      <c r="AA55" s="152"/>
      <c r="AB55" s="152"/>
    </row>
    <row r="56" spans="2:28">
      <c r="B56" s="30" t="s">
        <v>1144</v>
      </c>
      <c r="C56" s="69" t="s">
        <v>1145</v>
      </c>
      <c r="D56" s="80" t="s">
        <v>27</v>
      </c>
      <c r="E56" s="152">
        <v>0.47434477000000003</v>
      </c>
      <c r="F56" s="152">
        <v>0.47700732000000001</v>
      </c>
      <c r="G56" s="152">
        <v>0.49190179999999989</v>
      </c>
      <c r="H56" s="152">
        <v>0.49106671000000013</v>
      </c>
      <c r="I56" s="152">
        <v>1.3074941199999999</v>
      </c>
      <c r="J56" s="152">
        <v>0.56791385000000005</v>
      </c>
      <c r="K56" s="152">
        <v>3.3077018600000003</v>
      </c>
      <c r="L56" s="152">
        <v>1.4812825499999998</v>
      </c>
      <c r="M56" s="152">
        <v>1.2099991999999999</v>
      </c>
      <c r="N56" s="152">
        <v>2.8617268</v>
      </c>
      <c r="O56" s="152">
        <v>1.4512991800000001</v>
      </c>
      <c r="P56" s="152">
        <v>1.5035181499999997</v>
      </c>
      <c r="Q56" s="152">
        <v>0.60615428999999987</v>
      </c>
      <c r="R56" s="152">
        <v>0.90025014999999986</v>
      </c>
      <c r="S56" s="152">
        <v>1.1036943600000002</v>
      </c>
      <c r="T56" s="152">
        <v>1.4720939900000001</v>
      </c>
      <c r="U56" s="152">
        <v>1.1560836399999999</v>
      </c>
      <c r="V56" s="152">
        <v>1.5501055400000001</v>
      </c>
      <c r="W56" s="152">
        <v>1.9136790299999999</v>
      </c>
      <c r="X56" s="152"/>
      <c r="Y56" s="152"/>
      <c r="Z56" s="152"/>
      <c r="AA56" s="152"/>
      <c r="AB56" s="152"/>
    </row>
    <row r="57" spans="2:28">
      <c r="B57" s="30" t="s">
        <v>1146</v>
      </c>
      <c r="C57" s="69" t="s">
        <v>1147</v>
      </c>
      <c r="D57" s="80" t="s">
        <v>27</v>
      </c>
      <c r="E57" s="152">
        <v>20.624635830000017</v>
      </c>
      <c r="F57" s="152">
        <v>27.521273070000003</v>
      </c>
      <c r="G57" s="152">
        <v>23.052920609999987</v>
      </c>
      <c r="H57" s="152">
        <v>89.255844309999972</v>
      </c>
      <c r="I57" s="152">
        <v>20.168380219999985</v>
      </c>
      <c r="J57" s="152">
        <v>22.353336219999989</v>
      </c>
      <c r="K57" s="152">
        <v>29.308339229999962</v>
      </c>
      <c r="L57" s="152">
        <v>24.720112330000021</v>
      </c>
      <c r="M57" s="152">
        <v>26.2341117</v>
      </c>
      <c r="N57" s="152">
        <v>37.124186890000018</v>
      </c>
      <c r="O57" s="152">
        <v>31.705301690000002</v>
      </c>
      <c r="P57" s="152">
        <v>33.062221310000012</v>
      </c>
      <c r="Q57" s="152">
        <v>33.814868760000003</v>
      </c>
      <c r="R57" s="152">
        <v>35.284931399999991</v>
      </c>
      <c r="S57" s="152">
        <v>31.414306689999975</v>
      </c>
      <c r="T57" s="152">
        <v>35.25983833999998</v>
      </c>
      <c r="U57" s="152">
        <v>29.106992899999998</v>
      </c>
      <c r="V57" s="152">
        <v>34.529685549999996</v>
      </c>
      <c r="W57" s="152">
        <v>41.316483439999999</v>
      </c>
      <c r="X57" s="152"/>
      <c r="Y57" s="152"/>
      <c r="Z57" s="152"/>
      <c r="AA57" s="152"/>
      <c r="AB57" s="152"/>
    </row>
    <row r="58" spans="2:28">
      <c r="B58" s="30" t="s">
        <v>1148</v>
      </c>
      <c r="C58" s="69" t="s">
        <v>1149</v>
      </c>
      <c r="D58" s="80" t="s">
        <v>27</v>
      </c>
      <c r="E58" s="152">
        <v>153.19290027000002</v>
      </c>
      <c r="F58" s="152">
        <v>76.427231620000001</v>
      </c>
      <c r="G58" s="152">
        <v>87.973211979999988</v>
      </c>
      <c r="H58" s="152">
        <v>81.615967769999997</v>
      </c>
      <c r="I58" s="152">
        <v>93.728650360000003</v>
      </c>
      <c r="J58" s="152">
        <v>132.71919750999996</v>
      </c>
      <c r="K58" s="152">
        <v>274.97252151999999</v>
      </c>
      <c r="L58" s="152">
        <v>93.627427309999987</v>
      </c>
      <c r="M58" s="152">
        <v>114.38078461000008</v>
      </c>
      <c r="N58" s="152">
        <v>117.36042971999998</v>
      </c>
      <c r="O58" s="152">
        <v>108.60870484</v>
      </c>
      <c r="P58" s="152">
        <v>67.54506625999997</v>
      </c>
      <c r="Q58" s="152">
        <v>76.948725649999972</v>
      </c>
      <c r="R58" s="152">
        <v>91.789973730000042</v>
      </c>
      <c r="S58" s="152">
        <v>134.49323081000003</v>
      </c>
      <c r="T58" s="152">
        <v>191.6778908500001</v>
      </c>
      <c r="U58" s="152">
        <v>103.79646873999999</v>
      </c>
      <c r="V58" s="152">
        <v>154.52146108000002</v>
      </c>
      <c r="W58" s="152">
        <v>163.67292893999999</v>
      </c>
      <c r="X58" s="152"/>
      <c r="Y58" s="152"/>
      <c r="Z58" s="152"/>
      <c r="AA58" s="152"/>
      <c r="AB58" s="152"/>
    </row>
    <row r="59" spans="2:28">
      <c r="B59" s="30" t="s">
        <v>1150</v>
      </c>
      <c r="C59" s="69" t="s">
        <v>1151</v>
      </c>
      <c r="D59" s="80" t="s">
        <v>27</v>
      </c>
      <c r="E59" s="152">
        <v>18.38625012</v>
      </c>
      <c r="F59" s="152">
        <v>25.702207000000005</v>
      </c>
      <c r="G59" s="152">
        <v>30.372412280000006</v>
      </c>
      <c r="H59" s="152">
        <v>33.983929340000003</v>
      </c>
      <c r="I59" s="152">
        <v>10.860476179999997</v>
      </c>
      <c r="J59" s="152">
        <v>12.915968880000001</v>
      </c>
      <c r="K59" s="152">
        <v>37.679410900000001</v>
      </c>
      <c r="L59" s="152">
        <v>35.070659730000003</v>
      </c>
      <c r="M59" s="152">
        <v>25.51470436</v>
      </c>
      <c r="N59" s="152">
        <v>19.060033620000002</v>
      </c>
      <c r="O59" s="152">
        <v>23.180843929999998</v>
      </c>
      <c r="P59" s="152">
        <v>31.888157070000009</v>
      </c>
      <c r="Q59" s="152">
        <v>17.378149000000001</v>
      </c>
      <c r="R59" s="152">
        <v>12.518072190000002</v>
      </c>
      <c r="S59" s="152">
        <v>27.965787170000002</v>
      </c>
      <c r="T59" s="152">
        <v>9.236014609999998</v>
      </c>
      <c r="U59" s="152">
        <v>19.194988609999999</v>
      </c>
      <c r="V59" s="152">
        <v>24.993331010000002</v>
      </c>
      <c r="W59" s="152">
        <v>33.005376140000003</v>
      </c>
      <c r="X59" s="152"/>
      <c r="Y59" s="152"/>
      <c r="Z59" s="152"/>
      <c r="AA59" s="152"/>
      <c r="AB59" s="152"/>
    </row>
    <row r="60" spans="2:28">
      <c r="B60" s="30" t="s">
        <v>1152</v>
      </c>
      <c r="C60" s="69" t="s">
        <v>1153</v>
      </c>
      <c r="D60" s="80" t="s">
        <v>27</v>
      </c>
      <c r="E60" s="152">
        <v>1.3945121200000001</v>
      </c>
      <c r="F60" s="152">
        <v>1.6461888299999998</v>
      </c>
      <c r="G60" s="152">
        <v>1.9780358299999998</v>
      </c>
      <c r="H60" s="152">
        <v>1.7212234299999998</v>
      </c>
      <c r="I60" s="152">
        <v>2.3063679399999999</v>
      </c>
      <c r="J60" s="152">
        <v>2.4192014799999999</v>
      </c>
      <c r="K60" s="152">
        <v>3.4059074200000001</v>
      </c>
      <c r="L60" s="152">
        <v>2.6187735499999998</v>
      </c>
      <c r="M60" s="152">
        <v>2.3675348399999998</v>
      </c>
      <c r="N60" s="152">
        <v>4.4212423799999998</v>
      </c>
      <c r="O60" s="152">
        <v>4.60739023</v>
      </c>
      <c r="P60" s="152">
        <v>3.3468611200000002</v>
      </c>
      <c r="Q60" s="152">
        <v>2.6128237799999998</v>
      </c>
      <c r="R60" s="152">
        <v>2.76093864</v>
      </c>
      <c r="S60" s="152">
        <v>3.2324887799999997</v>
      </c>
      <c r="T60" s="152">
        <v>5.7931734000000006</v>
      </c>
      <c r="U60" s="152">
        <v>3.1468920899999997</v>
      </c>
      <c r="V60" s="152">
        <v>5.7780542699999993</v>
      </c>
      <c r="W60" s="152">
        <v>3.25759753</v>
      </c>
      <c r="X60" s="152"/>
      <c r="Y60" s="152"/>
      <c r="Z60" s="152"/>
      <c r="AA60" s="152"/>
      <c r="AB60" s="152"/>
    </row>
    <row r="61" spans="2:28">
      <c r="B61" s="31" t="s">
        <v>1154</v>
      </c>
      <c r="C61" s="72" t="s">
        <v>1155</v>
      </c>
      <c r="D61" s="90" t="s">
        <v>27</v>
      </c>
      <c r="E61" s="152">
        <v>64.270797119999983</v>
      </c>
      <c r="F61" s="152">
        <v>70.099991969999991</v>
      </c>
      <c r="G61" s="152">
        <v>63.36436636000002</v>
      </c>
      <c r="H61" s="152">
        <v>90.136180820000035</v>
      </c>
      <c r="I61" s="152">
        <v>53.599310200000005</v>
      </c>
      <c r="J61" s="152">
        <v>69.072708649999981</v>
      </c>
      <c r="K61" s="152">
        <v>81.067233609999988</v>
      </c>
      <c r="L61" s="152">
        <v>109.77519809</v>
      </c>
      <c r="M61" s="152">
        <v>60.896106400000008</v>
      </c>
      <c r="N61" s="152">
        <v>86.830723879999994</v>
      </c>
      <c r="O61" s="152">
        <v>88.216318219999948</v>
      </c>
      <c r="P61" s="152">
        <v>87.251200270000012</v>
      </c>
      <c r="Q61" s="152">
        <v>66.529206740000021</v>
      </c>
      <c r="R61" s="152">
        <v>94.293994149999975</v>
      </c>
      <c r="S61" s="152">
        <v>110.01845138999998</v>
      </c>
      <c r="T61" s="152">
        <v>99.215247199999908</v>
      </c>
      <c r="U61" s="152">
        <v>71.732326220000004</v>
      </c>
      <c r="V61" s="152">
        <v>82.196750659999992</v>
      </c>
      <c r="W61" s="152">
        <v>108.0795037</v>
      </c>
      <c r="X61" s="152"/>
      <c r="Y61" s="152"/>
      <c r="Z61" s="152"/>
      <c r="AA61" s="152"/>
      <c r="AB61" s="152"/>
    </row>
    <row r="62" spans="2:28">
      <c r="B62" s="28" t="s">
        <v>1156</v>
      </c>
      <c r="C62" s="68" t="s">
        <v>1157</v>
      </c>
      <c r="D62" s="80" t="s">
        <v>27</v>
      </c>
      <c r="E62" s="185">
        <f>SUM(E63:E68)</f>
        <v>24.638350879999997</v>
      </c>
      <c r="F62" s="185">
        <f t="shared" ref="F62:W62" si="8">SUM(F63:F68)</f>
        <v>16.921316179999998</v>
      </c>
      <c r="G62" s="185">
        <f t="shared" si="8"/>
        <v>19.36151212</v>
      </c>
      <c r="H62" s="185">
        <f t="shared" si="8"/>
        <v>13.096760419999999</v>
      </c>
      <c r="I62" s="185">
        <f t="shared" si="8"/>
        <v>39.631942690000002</v>
      </c>
      <c r="J62" s="185">
        <f t="shared" si="8"/>
        <v>45.493479550000011</v>
      </c>
      <c r="K62" s="185">
        <f t="shared" si="8"/>
        <v>26.186983229999999</v>
      </c>
      <c r="L62" s="185">
        <f t="shared" si="8"/>
        <v>-0.62642487000000058</v>
      </c>
      <c r="M62" s="185">
        <f t="shared" si="8"/>
        <v>31.821171660000001</v>
      </c>
      <c r="N62" s="185">
        <f t="shared" si="8"/>
        <v>37.182512889999998</v>
      </c>
      <c r="O62" s="185">
        <f t="shared" si="8"/>
        <v>42.692675190000003</v>
      </c>
      <c r="P62" s="185">
        <f t="shared" si="8"/>
        <v>23.903109540000006</v>
      </c>
      <c r="Q62" s="185">
        <f t="shared" si="8"/>
        <v>44.330717060000005</v>
      </c>
      <c r="R62" s="185">
        <f t="shared" si="8"/>
        <v>36.994330910000002</v>
      </c>
      <c r="S62" s="185">
        <f t="shared" si="8"/>
        <v>38.587899280000002</v>
      </c>
      <c r="T62" s="185">
        <f t="shared" si="8"/>
        <v>-11.657293510000002</v>
      </c>
      <c r="U62" s="185">
        <f t="shared" si="8"/>
        <v>59.035892890000007</v>
      </c>
      <c r="V62" s="185">
        <f t="shared" si="8"/>
        <v>80.488301550000003</v>
      </c>
      <c r="W62" s="185">
        <f t="shared" si="8"/>
        <v>50.809742290000003</v>
      </c>
      <c r="X62" s="152"/>
      <c r="Y62" s="152"/>
      <c r="Z62" s="152"/>
      <c r="AA62" s="152"/>
      <c r="AB62" s="152"/>
    </row>
    <row r="63" spans="2:28">
      <c r="B63" s="30" t="s">
        <v>1158</v>
      </c>
      <c r="C63" s="69" t="s">
        <v>1159</v>
      </c>
      <c r="D63" s="80" t="s">
        <v>27</v>
      </c>
      <c r="E63" s="152">
        <v>18.185199999999998</v>
      </c>
      <c r="F63" s="152">
        <v>10.228358999999999</v>
      </c>
      <c r="G63" s="152">
        <v>12.155689000000001</v>
      </c>
      <c r="H63" s="152">
        <v>7.2282400000000004</v>
      </c>
      <c r="I63" s="152">
        <v>14.911761</v>
      </c>
      <c r="J63" s="152">
        <v>40.525415000000002</v>
      </c>
      <c r="K63" s="152">
        <v>18.844996999999999</v>
      </c>
      <c r="L63" s="152">
        <v>-7.6101910000000004</v>
      </c>
      <c r="M63" s="152">
        <v>21.547298000000001</v>
      </c>
      <c r="N63" s="152">
        <v>25.271782000000002</v>
      </c>
      <c r="O63" s="152">
        <v>29.596952999999999</v>
      </c>
      <c r="P63" s="152">
        <v>2.2545489999999999</v>
      </c>
      <c r="Q63" s="152">
        <v>25.197414999999999</v>
      </c>
      <c r="R63" s="152">
        <v>23.57573</v>
      </c>
      <c r="S63" s="152">
        <v>25.240172000000001</v>
      </c>
      <c r="T63" s="152">
        <v>-19.007791000000001</v>
      </c>
      <c r="U63" s="152">
        <v>33.211106350000001</v>
      </c>
      <c r="V63" s="152">
        <v>62.401506189999999</v>
      </c>
      <c r="W63" s="152">
        <v>24.852868609999998</v>
      </c>
      <c r="X63" s="152"/>
      <c r="Y63" s="152"/>
      <c r="Z63" s="152"/>
      <c r="AA63" s="152"/>
      <c r="AB63" s="152"/>
    </row>
    <row r="64" spans="2:28">
      <c r="B64" s="30" t="s">
        <v>1160</v>
      </c>
      <c r="C64" s="69" t="s">
        <v>1161</v>
      </c>
      <c r="D64" s="80" t="s">
        <v>27</v>
      </c>
      <c r="E64" s="152">
        <v>6.2389274200000004</v>
      </c>
      <c r="F64" s="152">
        <v>6.5064094700000004</v>
      </c>
      <c r="G64" s="152">
        <v>6.1728945299999998</v>
      </c>
      <c r="H64" s="152">
        <v>5.5081298899999993</v>
      </c>
      <c r="I64" s="152">
        <v>24.416859300000002</v>
      </c>
      <c r="J64" s="152">
        <v>4.7132819700000015</v>
      </c>
      <c r="K64" s="152">
        <v>6.9087328399999999</v>
      </c>
      <c r="L64" s="152">
        <v>6.5248065999999998</v>
      </c>
      <c r="M64" s="152">
        <v>10.007816430000002</v>
      </c>
      <c r="N64" s="152">
        <v>11.470524879999999</v>
      </c>
      <c r="O64" s="152">
        <v>12.097987460000002</v>
      </c>
      <c r="P64" s="152">
        <v>20.820683590000005</v>
      </c>
      <c r="Q64" s="152">
        <v>18.695593510000005</v>
      </c>
      <c r="R64" s="152">
        <v>12.84639544</v>
      </c>
      <c r="S64" s="152">
        <v>12.220479620000001</v>
      </c>
      <c r="T64" s="152">
        <v>5.8760469999999998</v>
      </c>
      <c r="U64" s="152">
        <v>24.97292255</v>
      </c>
      <c r="V64" s="152">
        <v>14.84063793</v>
      </c>
      <c r="W64" s="152">
        <v>6.9786693600000005</v>
      </c>
      <c r="X64" s="152"/>
      <c r="Y64" s="152"/>
      <c r="Z64" s="152"/>
      <c r="AA64" s="152"/>
      <c r="AB64" s="152"/>
    </row>
    <row r="65" spans="2:28">
      <c r="B65" s="30" t="s">
        <v>1162</v>
      </c>
      <c r="C65" s="69" t="s">
        <v>1163</v>
      </c>
      <c r="D65" s="80" t="s">
        <v>27</v>
      </c>
      <c r="E65" s="152">
        <v>7.0665459999999986E-2</v>
      </c>
      <c r="F65" s="152">
        <v>4.8057710000000003E-2</v>
      </c>
      <c r="G65" s="152">
        <v>0.89717859</v>
      </c>
      <c r="H65" s="152">
        <v>5.6971529999999999E-2</v>
      </c>
      <c r="I65" s="152">
        <v>0.16757239000000002</v>
      </c>
      <c r="J65" s="152">
        <v>5.8483579999999986E-2</v>
      </c>
      <c r="K65" s="152">
        <v>0.11188839</v>
      </c>
      <c r="L65" s="152">
        <v>6.6177530000000012E-2</v>
      </c>
      <c r="M65" s="152">
        <v>5.9691229999999991E-2</v>
      </c>
      <c r="N65" s="152">
        <v>0.21452301000000001</v>
      </c>
      <c r="O65" s="152">
        <v>0.59316272999999986</v>
      </c>
      <c r="P65" s="152">
        <v>6.7194950000000017E-2</v>
      </c>
      <c r="Q65" s="152">
        <v>6.4833550000000004E-2</v>
      </c>
      <c r="R65" s="152">
        <v>7.071347E-2</v>
      </c>
      <c r="S65" s="152">
        <v>0.17361715</v>
      </c>
      <c r="T65" s="152">
        <v>8.2610459999999997E-2</v>
      </c>
      <c r="U65" s="152">
        <v>4.6202460000000001E-2</v>
      </c>
      <c r="V65" s="152">
        <v>5.5833260000000003E-2</v>
      </c>
      <c r="W65" s="152">
        <v>5.7848660000000003E-2</v>
      </c>
      <c r="X65" s="152"/>
      <c r="Y65" s="152"/>
      <c r="Z65" s="152"/>
      <c r="AA65" s="152"/>
      <c r="AB65" s="152"/>
    </row>
    <row r="66" spans="2:28">
      <c r="B66" s="30" t="s">
        <v>1164</v>
      </c>
      <c r="C66" s="69" t="s">
        <v>1165</v>
      </c>
      <c r="D66" s="80" t="s">
        <v>27</v>
      </c>
      <c r="E66" s="152">
        <v>0.14355799999999999</v>
      </c>
      <c r="F66" s="152">
        <v>0.13849</v>
      </c>
      <c r="G66" s="152">
        <v>0.13575000000000001</v>
      </c>
      <c r="H66" s="152">
        <v>0.30341899999999999</v>
      </c>
      <c r="I66" s="152">
        <v>0.13575000000000001</v>
      </c>
      <c r="J66" s="152">
        <v>0.196299</v>
      </c>
      <c r="K66" s="152">
        <v>0.32136500000000001</v>
      </c>
      <c r="L66" s="152">
        <v>0.39278200000000002</v>
      </c>
      <c r="M66" s="152">
        <v>0.20636599999999999</v>
      </c>
      <c r="N66" s="152">
        <v>0.22568299999999999</v>
      </c>
      <c r="O66" s="152">
        <v>0.40457199999999999</v>
      </c>
      <c r="P66" s="152">
        <v>0.76068199999999997</v>
      </c>
      <c r="Q66" s="152">
        <v>0.37287500000000001</v>
      </c>
      <c r="R66" s="152">
        <v>0.50149200000000005</v>
      </c>
      <c r="S66" s="152">
        <v>0.95363050999999999</v>
      </c>
      <c r="T66" s="152">
        <v>1.39184003</v>
      </c>
      <c r="U66" s="152">
        <v>0.80566153000000007</v>
      </c>
      <c r="V66" s="152">
        <v>3.1553641699999999</v>
      </c>
      <c r="W66" s="152">
        <v>17.570355660000001</v>
      </c>
      <c r="X66" s="152"/>
      <c r="Y66" s="152"/>
      <c r="Z66" s="152"/>
      <c r="AA66" s="152"/>
      <c r="AB66" s="152"/>
    </row>
    <row r="67" spans="2:28">
      <c r="B67" s="30" t="s">
        <v>1166</v>
      </c>
      <c r="C67" s="69" t="s">
        <v>1167</v>
      </c>
      <c r="D67" s="80" t="s">
        <v>27</v>
      </c>
      <c r="E67" s="152">
        <v>0</v>
      </c>
      <c r="F67" s="152">
        <v>0</v>
      </c>
      <c r="G67" s="152">
        <v>0</v>
      </c>
      <c r="H67" s="152">
        <v>0</v>
      </c>
      <c r="I67" s="152">
        <v>0</v>
      </c>
      <c r="J67" s="152">
        <v>0</v>
      </c>
      <c r="K67" s="152">
        <v>0</v>
      </c>
      <c r="L67" s="152">
        <v>0</v>
      </c>
      <c r="M67" s="152">
        <v>0</v>
      </c>
      <c r="N67" s="152">
        <v>0</v>
      </c>
      <c r="O67" s="152">
        <v>0</v>
      </c>
      <c r="P67" s="152">
        <v>0</v>
      </c>
      <c r="Q67" s="152">
        <v>0</v>
      </c>
      <c r="R67" s="152">
        <v>0</v>
      </c>
      <c r="S67" s="152">
        <v>0</v>
      </c>
      <c r="T67" s="152">
        <v>0</v>
      </c>
      <c r="U67" s="152">
        <v>0</v>
      </c>
      <c r="V67" s="152">
        <v>0</v>
      </c>
      <c r="W67" s="152">
        <v>0</v>
      </c>
      <c r="X67" s="152"/>
      <c r="Y67" s="152"/>
      <c r="Z67" s="152"/>
      <c r="AA67" s="152"/>
      <c r="AB67" s="152"/>
    </row>
    <row r="68" spans="2:28">
      <c r="B68" s="31" t="s">
        <v>1168</v>
      </c>
      <c r="C68" s="72" t="s">
        <v>1169</v>
      </c>
      <c r="D68" s="90" t="s">
        <v>27</v>
      </c>
      <c r="E68" s="152">
        <v>0</v>
      </c>
      <c r="F68" s="152">
        <v>0</v>
      </c>
      <c r="G68" s="152">
        <v>0</v>
      </c>
      <c r="H68" s="152">
        <v>0</v>
      </c>
      <c r="I68" s="152">
        <v>0</v>
      </c>
      <c r="J68" s="152">
        <v>0</v>
      </c>
      <c r="K68" s="152">
        <v>0</v>
      </c>
      <c r="L68" s="152">
        <v>0</v>
      </c>
      <c r="M68" s="152">
        <v>0</v>
      </c>
      <c r="N68" s="152">
        <v>0</v>
      </c>
      <c r="O68" s="152">
        <v>0</v>
      </c>
      <c r="P68" s="152">
        <v>0</v>
      </c>
      <c r="Q68" s="152">
        <v>0</v>
      </c>
      <c r="R68" s="152">
        <v>0</v>
      </c>
      <c r="S68" s="152">
        <v>0</v>
      </c>
      <c r="T68" s="152">
        <v>0</v>
      </c>
      <c r="U68" s="152">
        <v>0</v>
      </c>
      <c r="V68" s="152">
        <v>3.4959999999999998E-2</v>
      </c>
      <c r="W68" s="152">
        <v>1.35</v>
      </c>
      <c r="X68" s="152"/>
      <c r="Y68" s="152"/>
      <c r="Z68" s="152"/>
      <c r="AA68" s="152"/>
      <c r="AB68" s="152"/>
    </row>
    <row r="69" spans="2:28">
      <c r="B69" s="28" t="s">
        <v>1170</v>
      </c>
      <c r="C69" s="68" t="s">
        <v>1171</v>
      </c>
      <c r="D69" s="80" t="s">
        <v>27</v>
      </c>
      <c r="E69" s="185">
        <f>SUM(E70:E77)</f>
        <v>346.29336918000001</v>
      </c>
      <c r="F69" s="185">
        <f t="shared" ref="F69:W69" si="9">SUM(F70:F77)</f>
        <v>374.91841570999992</v>
      </c>
      <c r="G69" s="185">
        <f t="shared" si="9"/>
        <v>389.90522059999989</v>
      </c>
      <c r="H69" s="185">
        <f t="shared" si="9"/>
        <v>396.87657479000006</v>
      </c>
      <c r="I69" s="185">
        <f t="shared" si="9"/>
        <v>386.82073246000004</v>
      </c>
      <c r="J69" s="185">
        <f t="shared" si="9"/>
        <v>430.77444341</v>
      </c>
      <c r="K69" s="185">
        <f t="shared" si="9"/>
        <v>421.89611897999987</v>
      </c>
      <c r="L69" s="185">
        <f t="shared" si="9"/>
        <v>441.30922264999998</v>
      </c>
      <c r="M69" s="185">
        <f t="shared" si="9"/>
        <v>467.75770603000001</v>
      </c>
      <c r="N69" s="185">
        <f t="shared" si="9"/>
        <v>456.45704421000011</v>
      </c>
      <c r="O69" s="185">
        <f t="shared" si="9"/>
        <v>468.60497207000009</v>
      </c>
      <c r="P69" s="185">
        <f t="shared" si="9"/>
        <v>424.01059064999981</v>
      </c>
      <c r="Q69" s="185">
        <f t="shared" si="9"/>
        <v>461.56504587000006</v>
      </c>
      <c r="R69" s="185">
        <f t="shared" si="9"/>
        <v>475.54847866000011</v>
      </c>
      <c r="S69" s="185">
        <f t="shared" si="9"/>
        <v>559.52435196999977</v>
      </c>
      <c r="T69" s="185">
        <f t="shared" si="9"/>
        <v>522.7601616500001</v>
      </c>
      <c r="U69" s="185">
        <f t="shared" si="9"/>
        <v>542.11342686000012</v>
      </c>
      <c r="V69" s="185">
        <f t="shared" si="9"/>
        <v>587.11448503999998</v>
      </c>
      <c r="W69" s="185">
        <f t="shared" si="9"/>
        <v>601.3362168299999</v>
      </c>
      <c r="X69" s="152"/>
      <c r="Y69" s="152"/>
      <c r="Z69" s="152"/>
      <c r="AA69" s="152"/>
      <c r="AB69" s="152"/>
    </row>
    <row r="70" spans="2:28">
      <c r="B70" s="30" t="s">
        <v>1172</v>
      </c>
      <c r="C70" s="69" t="s">
        <v>1173</v>
      </c>
      <c r="D70" s="80" t="s">
        <v>27</v>
      </c>
      <c r="E70" s="152">
        <v>79.014728619999985</v>
      </c>
      <c r="F70" s="152">
        <v>81.097926920000006</v>
      </c>
      <c r="G70" s="152">
        <v>102.09146774999998</v>
      </c>
      <c r="H70" s="152">
        <v>111.18019930000004</v>
      </c>
      <c r="I70" s="152">
        <v>100.22771033999999</v>
      </c>
      <c r="J70" s="152">
        <v>104.04782894000003</v>
      </c>
      <c r="K70" s="152">
        <v>109.20096144999995</v>
      </c>
      <c r="L70" s="152">
        <v>123.34598245000002</v>
      </c>
      <c r="M70" s="152">
        <v>108.19635477000001</v>
      </c>
      <c r="N70" s="152">
        <v>108.23153816</v>
      </c>
      <c r="O70" s="152">
        <v>115.62965617000003</v>
      </c>
      <c r="P70" s="152">
        <v>119.76600010999999</v>
      </c>
      <c r="Q70" s="152">
        <v>113.64371214000003</v>
      </c>
      <c r="R70" s="152">
        <v>112.97055283000002</v>
      </c>
      <c r="S70" s="152">
        <v>152.16084660000001</v>
      </c>
      <c r="T70" s="152">
        <v>155.22481432000004</v>
      </c>
      <c r="U70" s="152">
        <v>141.55059633000002</v>
      </c>
      <c r="V70" s="152">
        <v>138.45214005000003</v>
      </c>
      <c r="W70" s="152">
        <v>143.50061056999999</v>
      </c>
      <c r="X70" s="152"/>
      <c r="Y70" s="152"/>
      <c r="Z70" s="152"/>
      <c r="AA70" s="152"/>
      <c r="AB70" s="152"/>
    </row>
    <row r="71" spans="2:28">
      <c r="B71" s="30" t="s">
        <v>1174</v>
      </c>
      <c r="C71" s="69" t="s">
        <v>1175</v>
      </c>
      <c r="D71" s="80" t="s">
        <v>27</v>
      </c>
      <c r="E71" s="152">
        <v>67.422503869999943</v>
      </c>
      <c r="F71" s="152">
        <v>76.531169659999932</v>
      </c>
      <c r="G71" s="152">
        <v>90.699805299999937</v>
      </c>
      <c r="H71" s="152">
        <v>104.29032570000004</v>
      </c>
      <c r="I71" s="152">
        <v>86.837448250000108</v>
      </c>
      <c r="J71" s="152">
        <v>93.090475840000011</v>
      </c>
      <c r="K71" s="152">
        <v>95.603401009999956</v>
      </c>
      <c r="L71" s="152">
        <v>116.83097234999997</v>
      </c>
      <c r="M71" s="152">
        <v>97.220858620000001</v>
      </c>
      <c r="N71" s="152">
        <v>97.874496840000006</v>
      </c>
      <c r="O71" s="152">
        <v>103.74432490999996</v>
      </c>
      <c r="P71" s="152">
        <v>116.54690140999995</v>
      </c>
      <c r="Q71" s="152">
        <v>99.654919890000073</v>
      </c>
      <c r="R71" s="152">
        <v>106.57636988999997</v>
      </c>
      <c r="S71" s="152">
        <v>131.45035179999996</v>
      </c>
      <c r="T71" s="152">
        <v>133.29495099999997</v>
      </c>
      <c r="U71" s="152">
        <v>118.94563698</v>
      </c>
      <c r="V71" s="152">
        <v>121.40719253</v>
      </c>
      <c r="W71" s="152">
        <v>123.60526347</v>
      </c>
      <c r="X71" s="152"/>
      <c r="Y71" s="152"/>
      <c r="Z71" s="152"/>
      <c r="AA71" s="152"/>
      <c r="AB71" s="152"/>
    </row>
    <row r="72" spans="2:28">
      <c r="B72" s="30" t="s">
        <v>1176</v>
      </c>
      <c r="C72" s="69" t="s">
        <v>1177</v>
      </c>
      <c r="D72" s="80" t="s">
        <v>27</v>
      </c>
      <c r="E72" s="152">
        <v>5.7192309999999989E-2</v>
      </c>
      <c r="F72" s="152">
        <v>0.11296625</v>
      </c>
      <c r="G72" s="152">
        <v>0.13633923000000001</v>
      </c>
      <c r="H72" s="152">
        <v>2.2573369999999985E-2</v>
      </c>
      <c r="I72" s="152">
        <v>6.9165380000000012E-2</v>
      </c>
      <c r="J72" s="152">
        <v>0.12062754999999999</v>
      </c>
      <c r="K72" s="152">
        <v>9.4576670000000015E-2</v>
      </c>
      <c r="L72" s="152">
        <v>0.12079242000000001</v>
      </c>
      <c r="M72" s="152">
        <v>0.19927449999999994</v>
      </c>
      <c r="N72" s="152">
        <v>0.23322621999999998</v>
      </c>
      <c r="O72" s="152">
        <v>0.38758344999999989</v>
      </c>
      <c r="P72" s="152">
        <v>0.28341271999999995</v>
      </c>
      <c r="Q72" s="152">
        <v>0.46130420999999994</v>
      </c>
      <c r="R72" s="152">
        <v>0.47000756999999993</v>
      </c>
      <c r="S72" s="152">
        <v>0.35676955999999999</v>
      </c>
      <c r="T72" s="152">
        <v>0.33787460000000002</v>
      </c>
      <c r="U72" s="152">
        <v>0.69084217000000003</v>
      </c>
      <c r="V72" s="152">
        <v>15.967227830000001</v>
      </c>
      <c r="W72" s="152">
        <v>3.2124242000000001</v>
      </c>
      <c r="X72" s="152"/>
      <c r="Y72" s="152"/>
      <c r="Z72" s="152"/>
      <c r="AA72" s="152"/>
      <c r="AB72" s="152"/>
    </row>
    <row r="73" spans="2:28">
      <c r="B73" s="30" t="s">
        <v>1178</v>
      </c>
      <c r="C73" s="69" t="s">
        <v>1179</v>
      </c>
      <c r="D73" s="80" t="s">
        <v>27</v>
      </c>
      <c r="E73" s="152">
        <v>59.270325999999997</v>
      </c>
      <c r="F73" s="152">
        <v>68.682289999999995</v>
      </c>
      <c r="G73" s="152">
        <v>75.338250000000002</v>
      </c>
      <c r="H73" s="152">
        <v>69.447795420000006</v>
      </c>
      <c r="I73" s="152">
        <v>83.515248999999997</v>
      </c>
      <c r="J73" s="152">
        <v>76.349074999999999</v>
      </c>
      <c r="K73" s="152">
        <v>84.412056000000007</v>
      </c>
      <c r="L73" s="152">
        <v>71.568507999999994</v>
      </c>
      <c r="M73" s="152">
        <v>94.494826000000003</v>
      </c>
      <c r="N73" s="152">
        <v>90.533005000000003</v>
      </c>
      <c r="O73" s="152">
        <v>94.087507000000002</v>
      </c>
      <c r="P73" s="152">
        <v>81.605433000000005</v>
      </c>
      <c r="Q73" s="152">
        <v>101.347926</v>
      </c>
      <c r="R73" s="152">
        <v>95.132333000000003</v>
      </c>
      <c r="S73" s="152">
        <v>95.877061999999995</v>
      </c>
      <c r="T73" s="152">
        <v>85.687340000000006</v>
      </c>
      <c r="U73" s="152">
        <v>109.647757</v>
      </c>
      <c r="V73" s="152">
        <v>98.750057999999996</v>
      </c>
      <c r="W73" s="152">
        <v>102.17067299999999</v>
      </c>
      <c r="X73" s="152"/>
      <c r="Y73" s="152"/>
      <c r="Z73" s="152"/>
      <c r="AA73" s="152"/>
      <c r="AB73" s="152"/>
    </row>
    <row r="74" spans="2:28">
      <c r="B74" s="30" t="s">
        <v>1180</v>
      </c>
      <c r="C74" s="69" t="s">
        <v>1181</v>
      </c>
      <c r="D74" s="80" t="s">
        <v>27</v>
      </c>
      <c r="E74" s="152">
        <v>11.945138939999998</v>
      </c>
      <c r="F74" s="152">
        <v>11.537965880000003</v>
      </c>
      <c r="G74" s="152">
        <v>13.120208999999996</v>
      </c>
      <c r="H74" s="152">
        <v>12.991025239999997</v>
      </c>
      <c r="I74" s="152">
        <v>13.270289779999992</v>
      </c>
      <c r="J74" s="152">
        <v>13.650346639999999</v>
      </c>
      <c r="K74" s="152">
        <v>13.794935510000007</v>
      </c>
      <c r="L74" s="152">
        <v>14.658546349999993</v>
      </c>
      <c r="M74" s="152">
        <v>14.293631459999995</v>
      </c>
      <c r="N74" s="152">
        <v>14.928664079999999</v>
      </c>
      <c r="O74" s="152">
        <v>15.548423649999995</v>
      </c>
      <c r="P74" s="152">
        <v>15.210403970000005</v>
      </c>
      <c r="Q74" s="152">
        <v>16.524692239999993</v>
      </c>
      <c r="R74" s="152">
        <v>17.019786069999995</v>
      </c>
      <c r="S74" s="152">
        <v>17.943585830000007</v>
      </c>
      <c r="T74" s="152">
        <v>17.262722499999988</v>
      </c>
      <c r="U74" s="152">
        <v>30.596308059999998</v>
      </c>
      <c r="V74" s="152">
        <v>27.636495649999997</v>
      </c>
      <c r="W74" s="152">
        <v>31.878416959999999</v>
      </c>
      <c r="X74" s="152"/>
      <c r="Y74" s="152"/>
      <c r="Z74" s="152"/>
      <c r="AA74" s="152"/>
      <c r="AB74" s="152"/>
    </row>
    <row r="75" spans="2:28">
      <c r="B75" s="30" t="s">
        <v>1182</v>
      </c>
      <c r="C75" s="69" t="s">
        <v>1183</v>
      </c>
      <c r="D75" s="80" t="s">
        <v>27</v>
      </c>
      <c r="E75" s="152">
        <v>3.9861699999999993E-2</v>
      </c>
      <c r="F75" s="152">
        <v>2.6153141600000001</v>
      </c>
      <c r="G75" s="152">
        <v>8.468623019999999</v>
      </c>
      <c r="H75" s="152">
        <v>11.226722480000001</v>
      </c>
      <c r="I75" s="152">
        <v>5.9926379999999987E-2</v>
      </c>
      <c r="J75" s="152">
        <v>21.134011559999998</v>
      </c>
      <c r="K75" s="152">
        <v>0.24502696999999998</v>
      </c>
      <c r="L75" s="152">
        <v>-0.49537463000000032</v>
      </c>
      <c r="M75" s="152">
        <v>0.24867331000000001</v>
      </c>
      <c r="N75" s="152">
        <v>16.02614805</v>
      </c>
      <c r="O75" s="152">
        <v>0.43933740000000004</v>
      </c>
      <c r="P75" s="152">
        <v>-0.85244763999999928</v>
      </c>
      <c r="Q75" s="152">
        <v>9.4161140700000008</v>
      </c>
      <c r="R75" s="152">
        <v>11.17800796</v>
      </c>
      <c r="S75" s="152">
        <v>0.76265125000000022</v>
      </c>
      <c r="T75" s="152">
        <v>1.0605575999999999</v>
      </c>
      <c r="U75" s="152">
        <v>14.46302184</v>
      </c>
      <c r="V75" s="152">
        <v>0.18604603</v>
      </c>
      <c r="W75" s="152">
        <v>3.3674304300000002</v>
      </c>
      <c r="X75" s="152"/>
      <c r="Y75" s="152"/>
      <c r="Z75" s="152"/>
      <c r="AA75" s="152"/>
      <c r="AB75" s="152"/>
    </row>
    <row r="76" spans="2:28">
      <c r="B76" s="30" t="s">
        <v>1184</v>
      </c>
      <c r="C76" s="69" t="s">
        <v>1185</v>
      </c>
      <c r="D76" s="80" t="s">
        <v>27</v>
      </c>
      <c r="E76" s="152">
        <v>0</v>
      </c>
      <c r="F76" s="152">
        <v>0</v>
      </c>
      <c r="G76" s="152">
        <v>0</v>
      </c>
      <c r="H76" s="152">
        <v>0</v>
      </c>
      <c r="I76" s="152">
        <v>0</v>
      </c>
      <c r="J76" s="152">
        <v>0</v>
      </c>
      <c r="K76" s="152">
        <v>0</v>
      </c>
      <c r="L76" s="152">
        <v>0</v>
      </c>
      <c r="M76" s="152">
        <v>0</v>
      </c>
      <c r="N76" s="152">
        <v>0</v>
      </c>
      <c r="O76" s="152">
        <v>0</v>
      </c>
      <c r="P76" s="152">
        <v>0</v>
      </c>
      <c r="Q76" s="152">
        <v>0</v>
      </c>
      <c r="R76" s="152">
        <v>0</v>
      </c>
      <c r="S76" s="152">
        <v>0</v>
      </c>
      <c r="T76" s="152">
        <v>0</v>
      </c>
      <c r="U76" s="152">
        <v>0</v>
      </c>
      <c r="V76" s="152">
        <v>0</v>
      </c>
      <c r="W76" s="152">
        <v>0</v>
      </c>
      <c r="X76" s="152"/>
      <c r="Y76" s="152"/>
      <c r="Z76" s="152"/>
      <c r="AA76" s="152"/>
      <c r="AB76" s="152"/>
    </row>
    <row r="77" spans="2:28">
      <c r="B77" s="31" t="s">
        <v>1186</v>
      </c>
      <c r="C77" s="72" t="s">
        <v>1187</v>
      </c>
      <c r="D77" s="90" t="s">
        <v>27</v>
      </c>
      <c r="E77" s="152">
        <v>128.54361774000006</v>
      </c>
      <c r="F77" s="152">
        <v>134.34078283999997</v>
      </c>
      <c r="G77" s="152">
        <v>100.05052629999997</v>
      </c>
      <c r="H77" s="152">
        <v>87.717933280000025</v>
      </c>
      <c r="I77" s="152">
        <v>102.84094333</v>
      </c>
      <c r="J77" s="152">
        <v>122.38207787999994</v>
      </c>
      <c r="K77" s="152">
        <v>118.54516136999989</v>
      </c>
      <c r="L77" s="152">
        <v>115.27979571000003</v>
      </c>
      <c r="M77" s="152">
        <v>153.10408736999997</v>
      </c>
      <c r="N77" s="152">
        <v>128.62996586000008</v>
      </c>
      <c r="O77" s="152">
        <v>138.76813949000007</v>
      </c>
      <c r="P77" s="152">
        <v>91.450887079999873</v>
      </c>
      <c r="Q77" s="152">
        <v>120.51637731999992</v>
      </c>
      <c r="R77" s="152">
        <v>132.20142134000011</v>
      </c>
      <c r="S77" s="152">
        <v>160.97308492999991</v>
      </c>
      <c r="T77" s="152">
        <v>129.89190163000004</v>
      </c>
      <c r="U77" s="152">
        <v>126.21926448000001</v>
      </c>
      <c r="V77" s="152">
        <v>184.71532495</v>
      </c>
      <c r="W77" s="152">
        <v>193.60139819999998</v>
      </c>
      <c r="X77" s="152"/>
      <c r="Y77" s="152"/>
      <c r="Z77" s="152"/>
      <c r="AA77" s="152"/>
      <c r="AB77" s="152"/>
    </row>
    <row r="78" spans="2:28">
      <c r="B78" s="28" t="s">
        <v>1188</v>
      </c>
      <c r="C78" s="68" t="s">
        <v>1189</v>
      </c>
      <c r="D78" s="80" t="s">
        <v>27</v>
      </c>
      <c r="E78" s="185">
        <f>SUM(E79:E87)</f>
        <v>133.18698325000003</v>
      </c>
      <c r="F78" s="185">
        <f t="shared" ref="F78:W78" si="10">SUM(F79:F87)</f>
        <v>114.90472923999999</v>
      </c>
      <c r="G78" s="185">
        <f t="shared" si="10"/>
        <v>114.53540698999998</v>
      </c>
      <c r="H78" s="185">
        <f t="shared" si="10"/>
        <v>385.85738095000028</v>
      </c>
      <c r="I78" s="185">
        <f t="shared" si="10"/>
        <v>106.14875629999995</v>
      </c>
      <c r="J78" s="185">
        <f t="shared" si="10"/>
        <v>176.15907084</v>
      </c>
      <c r="K78" s="185">
        <f t="shared" si="10"/>
        <v>169.04205945000004</v>
      </c>
      <c r="L78" s="185">
        <f t="shared" si="10"/>
        <v>416.8371595499998</v>
      </c>
      <c r="M78" s="185">
        <f t="shared" si="10"/>
        <v>163.14950833</v>
      </c>
      <c r="N78" s="185">
        <f t="shared" si="10"/>
        <v>203.93296968000007</v>
      </c>
      <c r="O78" s="185">
        <f t="shared" si="10"/>
        <v>161.69819707000008</v>
      </c>
      <c r="P78" s="185">
        <f t="shared" si="10"/>
        <v>303.88746695999998</v>
      </c>
      <c r="Q78" s="185">
        <f t="shared" si="10"/>
        <v>103.86712998000002</v>
      </c>
      <c r="R78" s="185">
        <f t="shared" si="10"/>
        <v>222.25476258000006</v>
      </c>
      <c r="S78" s="185">
        <f t="shared" si="10"/>
        <v>191.52247278999991</v>
      </c>
      <c r="T78" s="185">
        <f t="shared" si="10"/>
        <v>390.60163093999984</v>
      </c>
      <c r="U78" s="185">
        <f t="shared" si="10"/>
        <v>161.00410135000001</v>
      </c>
      <c r="V78" s="185">
        <f t="shared" si="10"/>
        <v>220.72868091999999</v>
      </c>
      <c r="W78" s="185">
        <f t="shared" si="10"/>
        <v>358.82713489999998</v>
      </c>
      <c r="X78" s="152"/>
      <c r="Y78" s="152"/>
      <c r="Z78" s="152"/>
      <c r="AA78" s="152"/>
      <c r="AB78" s="152"/>
    </row>
    <row r="79" spans="2:28">
      <c r="B79" s="30" t="s">
        <v>1190</v>
      </c>
      <c r="C79" s="69" t="s">
        <v>1191</v>
      </c>
      <c r="D79" s="80" t="s">
        <v>27</v>
      </c>
      <c r="E79" s="152">
        <v>3.2505500300000003</v>
      </c>
      <c r="F79" s="152">
        <v>2.9755032900000002</v>
      </c>
      <c r="G79" s="152">
        <v>5.1701077199999999</v>
      </c>
      <c r="H79" s="152">
        <v>3.5424309800000002</v>
      </c>
      <c r="I79" s="152">
        <v>5.6146026300000003</v>
      </c>
      <c r="J79" s="152">
        <v>4.2805970200000001</v>
      </c>
      <c r="K79" s="152">
        <v>5.8390302100000007</v>
      </c>
      <c r="L79" s="152">
        <v>4.4610363699999995</v>
      </c>
      <c r="M79" s="152">
        <v>7.22911708</v>
      </c>
      <c r="N79" s="152">
        <v>4.9041232300000006</v>
      </c>
      <c r="O79" s="152">
        <v>8.2025482000000007</v>
      </c>
      <c r="P79" s="152">
        <v>3.6396074599999997</v>
      </c>
      <c r="Q79" s="152">
        <v>6.89526021</v>
      </c>
      <c r="R79" s="152">
        <v>7.2632023799999992</v>
      </c>
      <c r="S79" s="152">
        <v>7.7042979100000002</v>
      </c>
      <c r="T79" s="152">
        <v>6.4881053000000009</v>
      </c>
      <c r="U79" s="152">
        <v>1.97405385</v>
      </c>
      <c r="V79" s="152">
        <v>4.3412215099999996</v>
      </c>
      <c r="W79" s="152">
        <v>4.4120909099999999</v>
      </c>
      <c r="X79" s="152"/>
      <c r="Y79" s="152"/>
      <c r="Z79" s="152"/>
      <c r="AA79" s="152"/>
      <c r="AB79" s="152"/>
    </row>
    <row r="80" spans="2:28">
      <c r="B80" s="30" t="s">
        <v>1192</v>
      </c>
      <c r="C80" s="69" t="s">
        <v>1193</v>
      </c>
      <c r="D80" s="80" t="s">
        <v>27</v>
      </c>
      <c r="E80" s="152">
        <v>72.673315410000001</v>
      </c>
      <c r="F80" s="152">
        <v>38.415822689999999</v>
      </c>
      <c r="G80" s="152">
        <v>39.829667329999999</v>
      </c>
      <c r="H80" s="152">
        <v>43.606742940000004</v>
      </c>
      <c r="I80" s="152">
        <v>55.246747999999982</v>
      </c>
      <c r="J80" s="152">
        <v>68.137461220000006</v>
      </c>
      <c r="K80" s="152">
        <v>42.797386529999997</v>
      </c>
      <c r="L80" s="152">
        <v>62.261230279999985</v>
      </c>
      <c r="M80" s="152">
        <v>91.357640600000011</v>
      </c>
      <c r="N80" s="152">
        <v>50.524826079999997</v>
      </c>
      <c r="O80" s="152">
        <v>51.273155159999995</v>
      </c>
      <c r="P80" s="152">
        <v>66.932021790000007</v>
      </c>
      <c r="Q80" s="152">
        <v>67.21453858000001</v>
      </c>
      <c r="R80" s="152">
        <v>63.046284129999997</v>
      </c>
      <c r="S80" s="152">
        <v>66.483707760000001</v>
      </c>
      <c r="T80" s="152">
        <v>70.409788450000008</v>
      </c>
      <c r="U80" s="152">
        <v>75.161323060000001</v>
      </c>
      <c r="V80" s="152">
        <v>73.583313750000002</v>
      </c>
      <c r="W80" s="152">
        <v>71.098181150000002</v>
      </c>
      <c r="X80" s="152"/>
      <c r="Y80" s="152"/>
      <c r="Z80" s="152"/>
      <c r="AA80" s="152"/>
      <c r="AB80" s="152"/>
    </row>
    <row r="81" spans="2:28">
      <c r="B81" s="30" t="s">
        <v>1194</v>
      </c>
      <c r="C81" s="69" t="s">
        <v>1195</v>
      </c>
      <c r="D81" s="80" t="s">
        <v>27</v>
      </c>
      <c r="E81" s="152">
        <v>0</v>
      </c>
      <c r="F81" s="152">
        <v>0</v>
      </c>
      <c r="G81" s="152">
        <v>0</v>
      </c>
      <c r="H81" s="152">
        <v>0</v>
      </c>
      <c r="I81" s="152">
        <v>0</v>
      </c>
      <c r="J81" s="152">
        <v>0</v>
      </c>
      <c r="K81" s="152">
        <v>0</v>
      </c>
      <c r="L81" s="152">
        <v>0</v>
      </c>
      <c r="M81" s="152">
        <v>0</v>
      </c>
      <c r="N81" s="152">
        <v>0</v>
      </c>
      <c r="O81" s="152">
        <v>0</v>
      </c>
      <c r="P81" s="152">
        <v>0</v>
      </c>
      <c r="Q81" s="152">
        <v>0</v>
      </c>
      <c r="R81" s="152">
        <v>0</v>
      </c>
      <c r="S81" s="152">
        <v>0</v>
      </c>
      <c r="T81" s="152">
        <v>0</v>
      </c>
      <c r="U81" s="152">
        <v>0</v>
      </c>
      <c r="V81" s="152">
        <v>0</v>
      </c>
      <c r="W81" s="152">
        <v>0</v>
      </c>
      <c r="X81" s="152"/>
      <c r="Y81" s="152"/>
      <c r="Z81" s="152"/>
      <c r="AA81" s="152"/>
      <c r="AB81" s="152"/>
    </row>
    <row r="82" spans="2:28">
      <c r="B82" s="30" t="s">
        <v>1196</v>
      </c>
      <c r="C82" s="69" t="s">
        <v>1197</v>
      </c>
      <c r="D82" s="80" t="s">
        <v>27</v>
      </c>
      <c r="E82" s="152">
        <v>1.34241229</v>
      </c>
      <c r="F82" s="152">
        <v>1.8857584999999999</v>
      </c>
      <c r="G82" s="152">
        <v>2.4205779000000001</v>
      </c>
      <c r="H82" s="152">
        <v>1.9506892300000001</v>
      </c>
      <c r="I82" s="152">
        <v>1.90796159</v>
      </c>
      <c r="J82" s="152">
        <v>1.5753481499999997</v>
      </c>
      <c r="K82" s="152">
        <v>1.7477401600000004</v>
      </c>
      <c r="L82" s="152">
        <v>2.5850629799999996</v>
      </c>
      <c r="M82" s="152">
        <v>1.9100636600000001</v>
      </c>
      <c r="N82" s="152">
        <v>2.0798437000000001</v>
      </c>
      <c r="O82" s="152">
        <v>2.3975727099999999</v>
      </c>
      <c r="P82" s="152">
        <v>2.4131632800000009</v>
      </c>
      <c r="Q82" s="152">
        <v>2.08074183</v>
      </c>
      <c r="R82" s="152">
        <v>3.02090931</v>
      </c>
      <c r="S82" s="152">
        <v>3.2656087499999997</v>
      </c>
      <c r="T82" s="152">
        <v>2.7815297800000001</v>
      </c>
      <c r="U82" s="152">
        <v>3.2311831500000001</v>
      </c>
      <c r="V82" s="152">
        <v>3.0532059</v>
      </c>
      <c r="W82" s="152">
        <v>2.9995332700000001</v>
      </c>
      <c r="X82" s="152"/>
      <c r="Y82" s="152"/>
      <c r="Z82" s="152"/>
      <c r="AA82" s="152"/>
      <c r="AB82" s="152"/>
    </row>
    <row r="83" spans="2:28">
      <c r="B83" s="30" t="s">
        <v>1198</v>
      </c>
      <c r="C83" s="69" t="s">
        <v>1199</v>
      </c>
      <c r="D83" s="80" t="s">
        <v>27</v>
      </c>
      <c r="E83" s="152">
        <v>0</v>
      </c>
      <c r="F83" s="152">
        <v>0</v>
      </c>
      <c r="G83" s="152">
        <v>0</v>
      </c>
      <c r="H83" s="152">
        <v>0</v>
      </c>
      <c r="I83" s="152">
        <v>0</v>
      </c>
      <c r="J83" s="152">
        <v>0</v>
      </c>
      <c r="K83" s="152">
        <v>0</v>
      </c>
      <c r="L83" s="152">
        <v>0</v>
      </c>
      <c r="M83" s="152">
        <v>0</v>
      </c>
      <c r="N83" s="152">
        <v>0</v>
      </c>
      <c r="O83" s="152">
        <v>0</v>
      </c>
      <c r="P83" s="152">
        <v>0</v>
      </c>
      <c r="Q83" s="152">
        <v>0</v>
      </c>
      <c r="R83" s="152">
        <v>0</v>
      </c>
      <c r="S83" s="152">
        <v>0</v>
      </c>
      <c r="T83" s="152">
        <v>0</v>
      </c>
      <c r="U83" s="152">
        <v>0</v>
      </c>
      <c r="V83" s="152">
        <v>0</v>
      </c>
      <c r="W83" s="152">
        <v>0</v>
      </c>
      <c r="X83" s="152"/>
      <c r="Y83" s="152"/>
      <c r="Z83" s="152"/>
      <c r="AA83" s="152"/>
      <c r="AB83" s="152"/>
    </row>
    <row r="84" spans="2:28">
      <c r="B84" s="30" t="s">
        <v>1200</v>
      </c>
      <c r="C84" s="69" t="s">
        <v>1201</v>
      </c>
      <c r="D84" s="80" t="s">
        <v>27</v>
      </c>
      <c r="E84" s="152">
        <v>0</v>
      </c>
      <c r="F84" s="152">
        <v>0</v>
      </c>
      <c r="G84" s="152">
        <v>0</v>
      </c>
      <c r="H84" s="152">
        <v>0</v>
      </c>
      <c r="I84" s="152">
        <v>0</v>
      </c>
      <c r="J84" s="152">
        <v>0</v>
      </c>
      <c r="K84" s="152">
        <v>0</v>
      </c>
      <c r="L84" s="152">
        <v>0</v>
      </c>
      <c r="M84" s="152">
        <v>0</v>
      </c>
      <c r="N84" s="152">
        <v>0</v>
      </c>
      <c r="O84" s="152">
        <v>0</v>
      </c>
      <c r="P84" s="152">
        <v>0</v>
      </c>
      <c r="Q84" s="152">
        <v>0</v>
      </c>
      <c r="R84" s="152">
        <v>0</v>
      </c>
      <c r="S84" s="152">
        <v>0</v>
      </c>
      <c r="T84" s="152">
        <v>0</v>
      </c>
      <c r="U84" s="152">
        <v>0</v>
      </c>
      <c r="V84" s="152">
        <v>0</v>
      </c>
      <c r="W84" s="152">
        <v>0</v>
      </c>
      <c r="X84" s="152"/>
      <c r="Y84" s="152"/>
      <c r="Z84" s="152"/>
      <c r="AA84" s="152"/>
      <c r="AB84" s="152"/>
    </row>
    <row r="85" spans="2:28">
      <c r="B85" s="30" t="s">
        <v>1202</v>
      </c>
      <c r="C85" s="69" t="s">
        <v>1203</v>
      </c>
      <c r="D85" s="80" t="s">
        <v>27</v>
      </c>
      <c r="E85" s="152">
        <v>0.70199777999999979</v>
      </c>
      <c r="F85" s="152">
        <v>4.2082663199999999</v>
      </c>
      <c r="G85" s="152">
        <v>0.22608663000000001</v>
      </c>
      <c r="H85" s="152">
        <v>3.6785003500000002</v>
      </c>
      <c r="I85" s="152">
        <v>1.9944977399999995</v>
      </c>
      <c r="J85" s="152">
        <v>4.0757800499999997</v>
      </c>
      <c r="K85" s="152">
        <v>2.5764345799999999</v>
      </c>
      <c r="L85" s="152">
        <v>0.86912989000000029</v>
      </c>
      <c r="M85" s="152">
        <v>1.6448252000000001</v>
      </c>
      <c r="N85" s="152">
        <v>3.0697359500000001</v>
      </c>
      <c r="O85" s="152">
        <v>4.4979528000000002</v>
      </c>
      <c r="P85" s="152">
        <v>1.2469154899999999</v>
      </c>
      <c r="Q85" s="152">
        <v>2.5439865500000001</v>
      </c>
      <c r="R85" s="152">
        <v>4.7658323099999995</v>
      </c>
      <c r="S85" s="152">
        <v>1.2022693100000001</v>
      </c>
      <c r="T85" s="152">
        <v>2.4622036899999999</v>
      </c>
      <c r="U85" s="152">
        <v>2.83996249</v>
      </c>
      <c r="V85" s="152">
        <v>3.10665485</v>
      </c>
      <c r="W85" s="152">
        <v>4.2305680599999995</v>
      </c>
      <c r="X85" s="152"/>
      <c r="Y85" s="152"/>
      <c r="Z85" s="152"/>
      <c r="AA85" s="152"/>
      <c r="AB85" s="152"/>
    </row>
    <row r="86" spans="2:28">
      <c r="B86" s="30" t="s">
        <v>1204</v>
      </c>
      <c r="C86" s="69" t="s">
        <v>1205</v>
      </c>
      <c r="D86" s="80" t="s">
        <v>27</v>
      </c>
      <c r="E86" s="152">
        <v>0</v>
      </c>
      <c r="F86" s="152">
        <v>0</v>
      </c>
      <c r="G86" s="152">
        <v>0</v>
      </c>
      <c r="H86" s="152">
        <v>0</v>
      </c>
      <c r="I86" s="152">
        <v>0</v>
      </c>
      <c r="J86" s="152">
        <v>0</v>
      </c>
      <c r="K86" s="152">
        <v>0</v>
      </c>
      <c r="L86" s="152">
        <v>0</v>
      </c>
      <c r="M86" s="152">
        <v>0</v>
      </c>
      <c r="N86" s="152">
        <v>0</v>
      </c>
      <c r="O86" s="152">
        <v>0</v>
      </c>
      <c r="P86" s="152">
        <v>0</v>
      </c>
      <c r="Q86" s="152">
        <v>0</v>
      </c>
      <c r="R86" s="152">
        <v>0</v>
      </c>
      <c r="S86" s="152">
        <v>0</v>
      </c>
      <c r="T86" s="152">
        <v>0</v>
      </c>
      <c r="U86" s="152">
        <v>0</v>
      </c>
      <c r="V86" s="152">
        <v>0</v>
      </c>
      <c r="W86" s="152">
        <v>0</v>
      </c>
      <c r="X86" s="152"/>
      <c r="Y86" s="152"/>
      <c r="Z86" s="152"/>
      <c r="AA86" s="152"/>
      <c r="AB86" s="152"/>
    </row>
    <row r="87" spans="2:28">
      <c r="B87" s="30" t="s">
        <v>1206</v>
      </c>
      <c r="C87" s="69" t="s">
        <v>1207</v>
      </c>
      <c r="D87" s="81" t="s">
        <v>27</v>
      </c>
      <c r="E87" s="152">
        <v>55.218707740000042</v>
      </c>
      <c r="F87" s="152">
        <v>67.419378440000003</v>
      </c>
      <c r="G87" s="152">
        <v>66.888967409999992</v>
      </c>
      <c r="H87" s="152">
        <v>333.07901745000026</v>
      </c>
      <c r="I87" s="152">
        <v>41.384946339999978</v>
      </c>
      <c r="J87" s="152">
        <v>98.089884399999988</v>
      </c>
      <c r="K87" s="152">
        <v>116.08146797000003</v>
      </c>
      <c r="L87" s="152">
        <v>346.66070002999982</v>
      </c>
      <c r="M87" s="152">
        <v>61.007861789999978</v>
      </c>
      <c r="N87" s="152">
        <v>143.35444072000007</v>
      </c>
      <c r="O87" s="152">
        <v>95.326968200000081</v>
      </c>
      <c r="P87" s="152">
        <v>229.65575893999997</v>
      </c>
      <c r="Q87" s="152">
        <v>25.132602810000002</v>
      </c>
      <c r="R87" s="152">
        <v>144.15853445000008</v>
      </c>
      <c r="S87" s="152">
        <v>112.86658905999991</v>
      </c>
      <c r="T87" s="152">
        <v>308.4600037199998</v>
      </c>
      <c r="U87" s="152">
        <v>77.797578799999997</v>
      </c>
      <c r="V87" s="152">
        <v>136.64428491000001</v>
      </c>
      <c r="W87" s="152">
        <v>276.08676150999997</v>
      </c>
      <c r="X87" s="152"/>
      <c r="Y87" s="152"/>
      <c r="Z87" s="152"/>
      <c r="AA87" s="152"/>
      <c r="AB87" s="152"/>
    </row>
    <row r="88" spans="2:28">
      <c r="B88" s="33" t="s">
        <v>1208</v>
      </c>
      <c r="C88" s="34" t="s">
        <v>1209</v>
      </c>
      <c r="D88" s="34" t="s">
        <v>27</v>
      </c>
      <c r="E88" s="185">
        <f>+E8-'Estado I'!E31</f>
        <v>-3.6924999999882857E-2</v>
      </c>
      <c r="F88" s="185">
        <f>+F8-'Estado I'!F31</f>
        <v>-1.8560799999249866E-2</v>
      </c>
      <c r="G88" s="185">
        <f>+G8-'Estado I'!G31</f>
        <v>-0.18312799999966956</v>
      </c>
      <c r="H88" s="185">
        <f>+H8-'Estado I'!H31</f>
        <v>-0.19100877999926524</v>
      </c>
      <c r="I88" s="185">
        <f>+I8-'Estado I'!I31</f>
        <v>-4.7999999992498488E-3</v>
      </c>
      <c r="J88" s="185">
        <f>+J8-'Estado I'!J31</f>
        <v>-5.813199999988683E-2</v>
      </c>
      <c r="K88" s="185">
        <f>+K8-'Estado I'!K31</f>
        <v>19.8947625600008</v>
      </c>
      <c r="L88" s="185">
        <f>+L8-'Estado I'!L31</f>
        <v>17.617134499998883</v>
      </c>
      <c r="M88" s="185">
        <f>+M8-'Estado I'!M31</f>
        <v>-7.049999998343992E-3</v>
      </c>
      <c r="N88" s="185">
        <f>+N8-'Estado I'!N31</f>
        <v>-0.6891551999992771</v>
      </c>
      <c r="O88" s="185">
        <f>+O8-'Estado I'!O31</f>
        <v>-0.7285258399997474</v>
      </c>
      <c r="P88" s="185">
        <f>+P8-'Estado I'!P31</f>
        <v>12.290584039998066</v>
      </c>
      <c r="Q88" s="185">
        <f>+Q8-'Estado I'!Q31</f>
        <v>-0.10843745999909515</v>
      </c>
      <c r="R88" s="185">
        <f>+R8-'Estado I'!R31</f>
        <v>-0.79194144000121014</v>
      </c>
      <c r="S88" s="185">
        <f>+S8-'Estado I'!S31</f>
        <v>-0.96764784000015425</v>
      </c>
      <c r="T88" s="185">
        <f>+T8-'Estado I'!T31</f>
        <v>-8.4819302699997934</v>
      </c>
      <c r="U88" s="185">
        <f>+U8-'Estado I'!U31</f>
        <v>-0.37988397999924928</v>
      </c>
      <c r="V88" s="185">
        <f>+V8-'Estado I'!V31</f>
        <v>-0.62665459000163537</v>
      </c>
      <c r="W88" s="185">
        <f>+W8-'Estado I'!W31</f>
        <v>-0.44872794000048088</v>
      </c>
      <c r="X88" s="152"/>
      <c r="Y88" s="152"/>
      <c r="Z88" s="152"/>
      <c r="AA88" s="152"/>
      <c r="AB88" s="152"/>
    </row>
  </sheetData>
  <mergeCells count="10">
    <mergeCell ref="B5:C6"/>
    <mergeCell ref="E2:AB2"/>
    <mergeCell ref="E3:AB3"/>
    <mergeCell ref="E4:AB5"/>
    <mergeCell ref="E6:H6"/>
    <mergeCell ref="I6:L6"/>
    <mergeCell ref="M6:P6"/>
    <mergeCell ref="Q6:T6"/>
    <mergeCell ref="U6:X6"/>
    <mergeCell ref="Y6:AB6"/>
  </mergeCells>
  <hyperlinks>
    <hyperlink ref="B1" location="Indice!A1" display="Regresar" xr:uid="{00000000-0004-0000-0D00-000000000000}"/>
  </hyperlinks>
  <pageMargins left="0.7" right="0.7" top="0.75" bottom="0.75" header="0.3" footer="0.3"/>
  <ignoredErrors>
    <ignoredError sqref="B8:D88" numberStoredAsText="1"/>
  </ignoredError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1:AB45"/>
  <sheetViews>
    <sheetView showGridLines="0" workbookViewId="0">
      <pane xSplit="4" ySplit="7" topLeftCell="E8" activePane="bottomRight" state="frozen"/>
      <selection pane="topRight" activeCell="E1" sqref="E1"/>
      <selection pane="bottomLeft" activeCell="A8" sqref="A8"/>
      <selection pane="bottomRight" activeCell="E39" sqref="E39:AB45"/>
    </sheetView>
  </sheetViews>
  <sheetFormatPr baseColWidth="10" defaultRowHeight="15"/>
  <cols>
    <col min="1" max="2" width="11.42578125" style="86"/>
    <col min="3" max="3" width="38.28515625" style="86" customWidth="1"/>
    <col min="4" max="4" width="11.42578125" style="86"/>
    <col min="29" max="16384" width="11.42578125" style="86"/>
  </cols>
  <sheetData>
    <row r="1" spans="2:28">
      <c r="B1" s="112" t="s">
        <v>102</v>
      </c>
    </row>
    <row r="2" spans="2:28" ht="15.75">
      <c r="B2" s="38" t="s">
        <v>100</v>
      </c>
      <c r="C2" s="39"/>
      <c r="D2" s="22"/>
      <c r="E2" s="226" t="s">
        <v>1364</v>
      </c>
      <c r="F2" s="226"/>
      <c r="G2" s="226"/>
      <c r="H2" s="226"/>
      <c r="I2" s="226"/>
      <c r="J2" s="226"/>
      <c r="K2" s="226"/>
      <c r="L2" s="226"/>
      <c r="M2" s="226"/>
      <c r="N2" s="226"/>
      <c r="O2" s="226"/>
      <c r="P2" s="226"/>
      <c r="Q2" s="226"/>
      <c r="R2" s="226"/>
      <c r="S2" s="226"/>
      <c r="T2" s="226"/>
      <c r="U2" s="226"/>
      <c r="V2" s="226"/>
      <c r="W2" s="226"/>
      <c r="X2" s="226"/>
      <c r="Y2" s="226"/>
      <c r="Z2" s="226"/>
      <c r="AA2" s="226"/>
      <c r="AB2" s="226"/>
    </row>
    <row r="3" spans="2:28" ht="15.75">
      <c r="B3" s="38" t="s">
        <v>1210</v>
      </c>
      <c r="C3" s="40"/>
      <c r="D3" s="19"/>
      <c r="E3" s="226" t="s">
        <v>101</v>
      </c>
      <c r="F3" s="226"/>
      <c r="G3" s="226"/>
      <c r="H3" s="226"/>
      <c r="I3" s="226"/>
      <c r="J3" s="226"/>
      <c r="K3" s="226"/>
      <c r="L3" s="226"/>
      <c r="M3" s="226"/>
      <c r="N3" s="226"/>
      <c r="O3" s="226"/>
      <c r="P3" s="226"/>
      <c r="Q3" s="226"/>
      <c r="R3" s="226"/>
      <c r="S3" s="226"/>
      <c r="T3" s="226"/>
      <c r="U3" s="226"/>
      <c r="V3" s="226"/>
      <c r="W3" s="226"/>
      <c r="X3" s="226"/>
      <c r="Y3" s="226"/>
      <c r="Z3" s="226"/>
      <c r="AA3" s="226"/>
      <c r="AB3" s="226"/>
    </row>
    <row r="4" spans="2:28" ht="15" customHeight="1">
      <c r="B4" s="16"/>
      <c r="C4" s="17"/>
      <c r="D4" s="18"/>
      <c r="E4" s="227" t="s">
        <v>1370</v>
      </c>
      <c r="F4" s="228"/>
      <c r="G4" s="228"/>
      <c r="H4" s="228"/>
      <c r="I4" s="228"/>
      <c r="J4" s="228"/>
      <c r="K4" s="228"/>
      <c r="L4" s="228"/>
      <c r="M4" s="228"/>
      <c r="N4" s="228"/>
      <c r="O4" s="228"/>
      <c r="P4" s="228"/>
      <c r="Q4" s="228"/>
      <c r="R4" s="228"/>
      <c r="S4" s="228"/>
      <c r="T4" s="228"/>
      <c r="U4" s="228"/>
      <c r="V4" s="228"/>
      <c r="W4" s="228"/>
      <c r="X4" s="228"/>
      <c r="Y4" s="228"/>
      <c r="Z4" s="228"/>
      <c r="AA4" s="228"/>
      <c r="AB4" s="228"/>
    </row>
    <row r="5" spans="2:28" ht="15" customHeight="1">
      <c r="B5" s="232" t="s">
        <v>1211</v>
      </c>
      <c r="C5" s="233"/>
      <c r="D5" s="19"/>
      <c r="E5" s="227"/>
      <c r="F5" s="228"/>
      <c r="G5" s="228"/>
      <c r="H5" s="228"/>
      <c r="I5" s="228"/>
      <c r="J5" s="228"/>
      <c r="K5" s="228"/>
      <c r="L5" s="228"/>
      <c r="M5" s="228"/>
      <c r="N5" s="228"/>
      <c r="O5" s="228"/>
      <c r="P5" s="228"/>
      <c r="Q5" s="228"/>
      <c r="R5" s="228"/>
      <c r="S5" s="228"/>
      <c r="T5" s="228"/>
      <c r="U5" s="228"/>
      <c r="V5" s="228"/>
      <c r="W5" s="228"/>
      <c r="X5" s="228"/>
      <c r="Y5" s="228"/>
      <c r="Z5" s="228"/>
      <c r="AA5" s="228"/>
      <c r="AB5" s="228"/>
    </row>
    <row r="6" spans="2:28">
      <c r="B6" s="232"/>
      <c r="C6" s="233"/>
      <c r="D6" s="19"/>
      <c r="E6" s="229">
        <v>2014</v>
      </c>
      <c r="F6" s="230"/>
      <c r="G6" s="230"/>
      <c r="H6" s="231"/>
      <c r="I6" s="229">
        <v>2015</v>
      </c>
      <c r="J6" s="230"/>
      <c r="K6" s="230"/>
      <c r="L6" s="231"/>
      <c r="M6" s="229">
        <v>2016</v>
      </c>
      <c r="N6" s="230"/>
      <c r="O6" s="230"/>
      <c r="P6" s="231"/>
      <c r="Q6" s="229">
        <v>2017</v>
      </c>
      <c r="R6" s="230"/>
      <c r="S6" s="230"/>
      <c r="T6" s="231"/>
      <c r="U6" s="229">
        <v>2018</v>
      </c>
      <c r="V6" s="230"/>
      <c r="W6" s="230"/>
      <c r="X6" s="231"/>
      <c r="Y6" s="229">
        <v>2019</v>
      </c>
      <c r="Z6" s="230"/>
      <c r="AA6" s="230"/>
      <c r="AB6" s="231"/>
    </row>
    <row r="7" spans="2:28">
      <c r="B7" s="75"/>
      <c r="C7" s="76"/>
      <c r="D7" s="19"/>
      <c r="E7" s="173" t="s">
        <v>1366</v>
      </c>
      <c r="F7" s="173" t="s">
        <v>1367</v>
      </c>
      <c r="G7" s="173" t="s">
        <v>1368</v>
      </c>
      <c r="H7" s="173" t="s">
        <v>1369</v>
      </c>
      <c r="I7" s="173" t="s">
        <v>1366</v>
      </c>
      <c r="J7" s="173" t="s">
        <v>1367</v>
      </c>
      <c r="K7" s="173" t="s">
        <v>1368</v>
      </c>
      <c r="L7" s="173" t="s">
        <v>1369</v>
      </c>
      <c r="M7" s="173" t="s">
        <v>1366</v>
      </c>
      <c r="N7" s="173" t="s">
        <v>1367</v>
      </c>
      <c r="O7" s="173" t="s">
        <v>1368</v>
      </c>
      <c r="P7" s="173" t="s">
        <v>1369</v>
      </c>
      <c r="Q7" s="173" t="s">
        <v>1366</v>
      </c>
      <c r="R7" s="173" t="s">
        <v>1367</v>
      </c>
      <c r="S7" s="173" t="s">
        <v>1368</v>
      </c>
      <c r="T7" s="173" t="s">
        <v>1369</v>
      </c>
      <c r="U7" s="173" t="s">
        <v>1366</v>
      </c>
      <c r="V7" s="173" t="s">
        <v>1367</v>
      </c>
      <c r="W7" s="173" t="s">
        <v>1368</v>
      </c>
      <c r="X7" s="173" t="s">
        <v>1369</v>
      </c>
      <c r="Y7" s="173" t="s">
        <v>1366</v>
      </c>
      <c r="Z7" s="173" t="s">
        <v>1367</v>
      </c>
      <c r="AA7" s="173" t="s">
        <v>1368</v>
      </c>
      <c r="AB7" s="173" t="s">
        <v>1369</v>
      </c>
    </row>
    <row r="8" spans="2:28">
      <c r="B8" s="82" t="s">
        <v>1212</v>
      </c>
      <c r="C8" s="83" t="s">
        <v>1213</v>
      </c>
      <c r="D8" s="117" t="s">
        <v>27</v>
      </c>
      <c r="E8" s="175"/>
      <c r="F8" s="175"/>
      <c r="G8" s="175"/>
      <c r="H8" s="175"/>
      <c r="I8" s="175"/>
      <c r="J8" s="175"/>
      <c r="K8" s="175"/>
      <c r="L8" s="175"/>
      <c r="M8" s="175"/>
      <c r="N8" s="175"/>
      <c r="O8" s="175"/>
      <c r="P8" s="175"/>
      <c r="Q8" s="175"/>
      <c r="R8" s="175"/>
      <c r="S8" s="175"/>
      <c r="T8" s="175"/>
      <c r="U8" s="175"/>
      <c r="V8" s="175"/>
      <c r="W8" s="175"/>
      <c r="X8" s="175"/>
      <c r="Y8" s="175"/>
      <c r="Z8" s="175"/>
      <c r="AA8" s="175"/>
      <c r="AB8" s="175"/>
    </row>
    <row r="9" spans="2:28">
      <c r="B9" s="28" t="s">
        <v>1214</v>
      </c>
      <c r="C9" s="68" t="s">
        <v>1215</v>
      </c>
      <c r="D9" s="80" t="s">
        <v>27</v>
      </c>
      <c r="E9" s="155"/>
      <c r="F9" s="155"/>
      <c r="G9" s="155"/>
      <c r="H9" s="155"/>
      <c r="I9" s="155"/>
      <c r="J9" s="155"/>
      <c r="K9" s="155"/>
      <c r="L9" s="155"/>
      <c r="M9" s="155"/>
      <c r="N9" s="155"/>
      <c r="O9" s="155"/>
      <c r="P9" s="155"/>
      <c r="Q9" s="155"/>
      <c r="R9" s="155"/>
      <c r="S9" s="155"/>
      <c r="T9" s="155"/>
      <c r="U9" s="155"/>
      <c r="V9" s="155"/>
      <c r="W9" s="155"/>
      <c r="X9" s="155"/>
      <c r="Y9" s="155"/>
      <c r="Z9" s="155"/>
      <c r="AA9" s="155"/>
      <c r="AB9" s="155"/>
    </row>
    <row r="10" spans="2:28">
      <c r="B10" s="30" t="s">
        <v>1216</v>
      </c>
      <c r="C10" s="69" t="s">
        <v>1217</v>
      </c>
      <c r="D10" s="80" t="s">
        <v>27</v>
      </c>
      <c r="E10" s="152"/>
      <c r="F10" s="152"/>
      <c r="G10" s="152"/>
      <c r="H10" s="152"/>
      <c r="I10" s="152"/>
      <c r="J10" s="152"/>
      <c r="K10" s="152"/>
      <c r="L10" s="152"/>
      <c r="M10" s="152"/>
      <c r="N10" s="152"/>
      <c r="O10" s="152"/>
      <c r="P10" s="152"/>
      <c r="Q10" s="152"/>
      <c r="R10" s="152"/>
      <c r="S10" s="152"/>
      <c r="T10" s="152"/>
      <c r="U10" s="152"/>
      <c r="V10" s="152"/>
      <c r="W10" s="152"/>
      <c r="X10" s="152"/>
      <c r="Y10" s="152"/>
      <c r="Z10" s="152"/>
      <c r="AA10" s="152"/>
      <c r="AB10" s="152"/>
    </row>
    <row r="11" spans="2:28">
      <c r="B11" s="30" t="s">
        <v>1218</v>
      </c>
      <c r="C11" s="70" t="s">
        <v>1219</v>
      </c>
      <c r="D11" s="80" t="s">
        <v>27</v>
      </c>
      <c r="E11" s="152"/>
      <c r="F11" s="152"/>
      <c r="G11" s="152"/>
      <c r="H11" s="152"/>
      <c r="I11" s="152"/>
      <c r="J11" s="152"/>
      <c r="K11" s="152"/>
      <c r="L11" s="152"/>
      <c r="M11" s="152"/>
      <c r="N11" s="152"/>
      <c r="O11" s="152"/>
      <c r="P11" s="152"/>
      <c r="Q11" s="152"/>
      <c r="R11" s="152"/>
      <c r="S11" s="152"/>
      <c r="T11" s="152"/>
      <c r="U11" s="152"/>
      <c r="V11" s="152"/>
      <c r="W11" s="152"/>
      <c r="X11" s="152"/>
      <c r="Y11" s="152"/>
      <c r="Z11" s="152"/>
      <c r="AA11" s="152"/>
      <c r="AB11" s="152"/>
    </row>
    <row r="12" spans="2:28">
      <c r="B12" s="30" t="s">
        <v>1220</v>
      </c>
      <c r="C12" s="116" t="s">
        <v>1221</v>
      </c>
      <c r="D12" s="80" t="s">
        <v>27</v>
      </c>
      <c r="E12" s="152"/>
      <c r="F12" s="152"/>
      <c r="G12" s="152"/>
      <c r="H12" s="152"/>
      <c r="I12" s="152"/>
      <c r="J12" s="152"/>
      <c r="K12" s="152"/>
      <c r="L12" s="152"/>
      <c r="M12" s="152"/>
      <c r="N12" s="152"/>
      <c r="O12" s="152"/>
      <c r="P12" s="152"/>
      <c r="Q12" s="152"/>
      <c r="R12" s="152"/>
      <c r="S12" s="152"/>
      <c r="T12" s="152"/>
      <c r="U12" s="152"/>
      <c r="V12" s="152"/>
      <c r="W12" s="152"/>
      <c r="X12" s="152"/>
      <c r="Y12" s="152"/>
      <c r="Z12" s="152"/>
      <c r="AA12" s="152"/>
      <c r="AB12" s="152"/>
    </row>
    <row r="13" spans="2:28">
      <c r="B13" s="30" t="s">
        <v>1222</v>
      </c>
      <c r="C13" s="116" t="s">
        <v>1223</v>
      </c>
      <c r="D13" s="80" t="s">
        <v>27</v>
      </c>
      <c r="E13" s="152"/>
      <c r="F13" s="152"/>
      <c r="G13" s="152"/>
      <c r="H13" s="152"/>
      <c r="I13" s="152"/>
      <c r="J13" s="152"/>
      <c r="K13" s="152"/>
      <c r="L13" s="152"/>
      <c r="M13" s="152"/>
      <c r="N13" s="152"/>
      <c r="O13" s="152"/>
      <c r="P13" s="152"/>
      <c r="Q13" s="152"/>
      <c r="R13" s="152"/>
      <c r="S13" s="152"/>
      <c r="T13" s="152"/>
      <c r="U13" s="152"/>
      <c r="V13" s="152"/>
      <c r="W13" s="152"/>
      <c r="X13" s="152"/>
      <c r="Y13" s="152"/>
      <c r="Z13" s="152"/>
      <c r="AA13" s="152"/>
      <c r="AB13" s="152"/>
    </row>
    <row r="14" spans="2:28">
      <c r="B14" s="30" t="s">
        <v>1224</v>
      </c>
      <c r="C14" s="70" t="s">
        <v>1225</v>
      </c>
      <c r="D14" s="80" t="s">
        <v>27</v>
      </c>
      <c r="E14" s="155"/>
      <c r="F14" s="155"/>
      <c r="G14" s="155"/>
      <c r="H14" s="155"/>
      <c r="I14" s="155"/>
      <c r="J14" s="155"/>
      <c r="K14" s="155"/>
      <c r="L14" s="155"/>
      <c r="M14" s="155"/>
      <c r="N14" s="155"/>
      <c r="O14" s="155"/>
      <c r="P14" s="155"/>
      <c r="Q14" s="155"/>
      <c r="R14" s="155"/>
      <c r="S14" s="155"/>
      <c r="T14" s="155"/>
      <c r="U14" s="155"/>
      <c r="V14" s="155"/>
      <c r="W14" s="155"/>
      <c r="X14" s="155"/>
      <c r="Y14" s="155"/>
      <c r="Z14" s="155"/>
      <c r="AA14" s="155"/>
      <c r="AB14" s="155"/>
    </row>
    <row r="15" spans="2:28">
      <c r="B15" s="30" t="s">
        <v>1226</v>
      </c>
      <c r="C15" s="70" t="s">
        <v>1227</v>
      </c>
      <c r="D15" s="80" t="s">
        <v>27</v>
      </c>
      <c r="E15" s="152"/>
      <c r="F15" s="152"/>
      <c r="G15" s="152"/>
      <c r="H15" s="152"/>
      <c r="I15" s="152"/>
      <c r="J15" s="152"/>
      <c r="K15" s="152"/>
      <c r="L15" s="152"/>
      <c r="M15" s="152"/>
      <c r="N15" s="152"/>
      <c r="O15" s="152"/>
      <c r="P15" s="152"/>
      <c r="Q15" s="152"/>
      <c r="R15" s="152"/>
      <c r="S15" s="152"/>
      <c r="T15" s="152"/>
      <c r="U15" s="152"/>
      <c r="V15" s="152"/>
      <c r="W15" s="152"/>
      <c r="X15" s="152"/>
      <c r="Y15" s="152"/>
      <c r="Z15" s="152"/>
      <c r="AA15" s="152"/>
      <c r="AB15" s="152"/>
    </row>
    <row r="16" spans="2:28">
      <c r="B16" s="30" t="s">
        <v>1228</v>
      </c>
      <c r="C16" s="70" t="s">
        <v>1229</v>
      </c>
      <c r="D16" s="80" t="s">
        <v>27</v>
      </c>
      <c r="E16" s="152"/>
      <c r="F16" s="152"/>
      <c r="G16" s="152"/>
      <c r="H16" s="152"/>
      <c r="I16" s="152"/>
      <c r="J16" s="152"/>
      <c r="K16" s="152"/>
      <c r="L16" s="152"/>
      <c r="M16" s="152"/>
      <c r="N16" s="152"/>
      <c r="O16" s="152"/>
      <c r="P16" s="152"/>
      <c r="Q16" s="152"/>
      <c r="R16" s="152"/>
      <c r="S16" s="152"/>
      <c r="T16" s="152"/>
      <c r="U16" s="152"/>
      <c r="V16" s="152"/>
      <c r="W16" s="152"/>
      <c r="X16" s="152"/>
      <c r="Y16" s="152"/>
      <c r="Z16" s="152"/>
      <c r="AA16" s="152"/>
      <c r="AB16" s="152"/>
    </row>
    <row r="17" spans="2:28">
      <c r="B17" s="30" t="s">
        <v>1230</v>
      </c>
      <c r="C17" s="69" t="s">
        <v>1231</v>
      </c>
      <c r="D17" s="80" t="s">
        <v>27</v>
      </c>
      <c r="E17" s="152"/>
      <c r="F17" s="152"/>
      <c r="G17" s="152"/>
      <c r="H17" s="152"/>
      <c r="I17" s="152"/>
      <c r="J17" s="152"/>
      <c r="K17" s="152"/>
      <c r="L17" s="152"/>
      <c r="M17" s="152"/>
      <c r="N17" s="152"/>
      <c r="O17" s="152"/>
      <c r="P17" s="152"/>
      <c r="Q17" s="152"/>
      <c r="R17" s="152"/>
      <c r="S17" s="152"/>
      <c r="T17" s="152"/>
      <c r="U17" s="152"/>
      <c r="V17" s="152"/>
      <c r="W17" s="152"/>
      <c r="X17" s="152"/>
      <c r="Y17" s="152"/>
      <c r="Z17" s="152"/>
      <c r="AA17" s="152"/>
      <c r="AB17" s="152"/>
    </row>
    <row r="18" spans="2:28">
      <c r="B18" s="30" t="s">
        <v>1232</v>
      </c>
      <c r="C18" s="69" t="s">
        <v>1233</v>
      </c>
      <c r="D18" s="80" t="s">
        <v>27</v>
      </c>
      <c r="E18" s="152"/>
      <c r="F18" s="152"/>
      <c r="G18" s="152"/>
      <c r="H18" s="152"/>
      <c r="I18" s="152"/>
      <c r="J18" s="152"/>
      <c r="K18" s="152"/>
      <c r="L18" s="152"/>
      <c r="M18" s="152"/>
      <c r="N18" s="152"/>
      <c r="O18" s="152"/>
      <c r="P18" s="152"/>
      <c r="Q18" s="152"/>
      <c r="R18" s="152"/>
      <c r="S18" s="152"/>
      <c r="T18" s="152"/>
      <c r="U18" s="152"/>
      <c r="V18" s="152"/>
      <c r="W18" s="152"/>
      <c r="X18" s="152"/>
      <c r="Y18" s="152"/>
      <c r="Z18" s="152"/>
      <c r="AA18" s="152"/>
      <c r="AB18" s="152"/>
    </row>
    <row r="19" spans="2:28">
      <c r="B19" s="30" t="s">
        <v>1234</v>
      </c>
      <c r="C19" s="69" t="s">
        <v>1235</v>
      </c>
      <c r="D19" s="80" t="s">
        <v>27</v>
      </c>
      <c r="E19" s="152"/>
      <c r="F19" s="152"/>
      <c r="G19" s="152"/>
      <c r="H19" s="152"/>
      <c r="I19" s="152"/>
      <c r="J19" s="152"/>
      <c r="K19" s="152"/>
      <c r="L19" s="152"/>
      <c r="M19" s="152"/>
      <c r="N19" s="152"/>
      <c r="O19" s="152"/>
      <c r="P19" s="152"/>
      <c r="Q19" s="152"/>
      <c r="R19" s="152"/>
      <c r="S19" s="152"/>
      <c r="T19" s="152"/>
      <c r="U19" s="152"/>
      <c r="V19" s="152"/>
      <c r="W19" s="152"/>
      <c r="X19" s="152"/>
      <c r="Y19" s="152"/>
      <c r="Z19" s="152"/>
      <c r="AA19" s="152"/>
      <c r="AB19" s="152"/>
    </row>
    <row r="20" spans="2:28">
      <c r="B20" s="30" t="s">
        <v>1236</v>
      </c>
      <c r="C20" s="69" t="s">
        <v>1237</v>
      </c>
      <c r="D20" s="80" t="s">
        <v>27</v>
      </c>
      <c r="E20" s="152"/>
      <c r="F20" s="152"/>
      <c r="G20" s="152"/>
      <c r="H20" s="152"/>
      <c r="I20" s="152"/>
      <c r="J20" s="152"/>
      <c r="K20" s="152"/>
      <c r="L20" s="152"/>
      <c r="M20" s="152"/>
      <c r="N20" s="152"/>
      <c r="O20" s="152"/>
      <c r="P20" s="152"/>
      <c r="Q20" s="152"/>
      <c r="R20" s="152"/>
      <c r="S20" s="152"/>
      <c r="T20" s="152"/>
      <c r="U20" s="152"/>
      <c r="V20" s="152"/>
      <c r="W20" s="152"/>
      <c r="X20" s="152"/>
      <c r="Y20" s="152"/>
      <c r="Z20" s="152"/>
      <c r="AA20" s="152"/>
      <c r="AB20" s="152"/>
    </row>
    <row r="21" spans="2:28">
      <c r="B21" s="31" t="s">
        <v>1238</v>
      </c>
      <c r="C21" s="72" t="s">
        <v>1239</v>
      </c>
      <c r="D21" s="90" t="s">
        <v>27</v>
      </c>
      <c r="E21" s="152"/>
      <c r="F21" s="152"/>
      <c r="G21" s="152"/>
      <c r="H21" s="152"/>
      <c r="I21" s="152"/>
      <c r="J21" s="152"/>
      <c r="K21" s="152"/>
      <c r="L21" s="152"/>
      <c r="M21" s="152"/>
      <c r="N21" s="152"/>
      <c r="O21" s="152"/>
      <c r="P21" s="152"/>
      <c r="Q21" s="152"/>
      <c r="R21" s="152"/>
      <c r="S21" s="152"/>
      <c r="T21" s="152"/>
      <c r="U21" s="152"/>
      <c r="V21" s="152"/>
      <c r="W21" s="152"/>
      <c r="X21" s="152"/>
      <c r="Y21" s="152"/>
      <c r="Z21" s="152"/>
      <c r="AA21" s="152"/>
      <c r="AB21" s="152"/>
    </row>
    <row r="22" spans="2:28">
      <c r="B22" s="28" t="s">
        <v>1240</v>
      </c>
      <c r="C22" s="68" t="s">
        <v>1241</v>
      </c>
      <c r="D22" s="80" t="s">
        <v>27</v>
      </c>
      <c r="E22" s="152"/>
      <c r="F22" s="152"/>
      <c r="G22" s="152"/>
      <c r="H22" s="152"/>
      <c r="I22" s="152"/>
      <c r="J22" s="152"/>
      <c r="K22" s="152"/>
      <c r="L22" s="152"/>
      <c r="M22" s="152"/>
      <c r="N22" s="152"/>
      <c r="O22" s="152"/>
      <c r="P22" s="152"/>
      <c r="Q22" s="152"/>
      <c r="R22" s="152"/>
      <c r="S22" s="152"/>
      <c r="T22" s="152"/>
      <c r="U22" s="152"/>
      <c r="V22" s="152"/>
      <c r="W22" s="152"/>
      <c r="X22" s="152"/>
      <c r="Y22" s="152"/>
      <c r="Z22" s="152"/>
      <c r="AA22" s="152"/>
      <c r="AB22" s="152"/>
    </row>
    <row r="23" spans="2:28">
      <c r="B23" s="30" t="s">
        <v>1242</v>
      </c>
      <c r="C23" s="69" t="s">
        <v>1217</v>
      </c>
      <c r="D23" s="80" t="s">
        <v>27</v>
      </c>
      <c r="E23" s="174"/>
      <c r="F23" s="174"/>
      <c r="G23" s="174"/>
      <c r="H23" s="174"/>
      <c r="I23" s="174"/>
      <c r="J23" s="174"/>
      <c r="K23" s="174"/>
      <c r="L23" s="174"/>
      <c r="M23" s="174"/>
      <c r="N23" s="174"/>
      <c r="O23" s="174"/>
      <c r="P23" s="174"/>
      <c r="Q23" s="174"/>
      <c r="R23" s="174"/>
      <c r="S23" s="174"/>
      <c r="T23" s="174"/>
      <c r="U23" s="174"/>
      <c r="V23" s="174"/>
      <c r="W23" s="174"/>
      <c r="X23" s="174"/>
      <c r="Y23" s="174"/>
      <c r="Z23" s="174"/>
      <c r="AA23" s="174"/>
      <c r="AB23" s="174"/>
    </row>
    <row r="24" spans="2:28">
      <c r="B24" s="30" t="s">
        <v>1243</v>
      </c>
      <c r="C24" s="69" t="s">
        <v>1244</v>
      </c>
      <c r="D24" s="80" t="s">
        <v>27</v>
      </c>
      <c r="E24" s="174"/>
      <c r="F24" s="174"/>
      <c r="G24" s="174"/>
      <c r="H24" s="174"/>
      <c r="I24" s="174"/>
      <c r="J24" s="174"/>
      <c r="K24" s="174"/>
      <c r="L24" s="174"/>
      <c r="M24" s="174"/>
      <c r="N24" s="174"/>
      <c r="O24" s="174"/>
      <c r="P24" s="174"/>
      <c r="Q24" s="174"/>
      <c r="R24" s="174"/>
      <c r="S24" s="174"/>
      <c r="T24" s="174"/>
      <c r="U24" s="174"/>
      <c r="V24" s="174"/>
      <c r="W24" s="174"/>
      <c r="X24" s="174"/>
      <c r="Y24" s="174"/>
      <c r="Z24" s="174"/>
      <c r="AA24" s="174"/>
      <c r="AB24" s="174"/>
    </row>
    <row r="25" spans="2:28">
      <c r="B25" s="30" t="s">
        <v>1245</v>
      </c>
      <c r="C25" s="69" t="s">
        <v>1246</v>
      </c>
      <c r="D25" s="80" t="s">
        <v>27</v>
      </c>
      <c r="E25" s="152"/>
      <c r="F25" s="152"/>
      <c r="G25" s="152"/>
      <c r="H25" s="152"/>
      <c r="I25" s="152"/>
      <c r="J25" s="152"/>
      <c r="K25" s="152"/>
      <c r="L25" s="152"/>
      <c r="M25" s="152"/>
      <c r="N25" s="152"/>
      <c r="O25" s="152"/>
      <c r="P25" s="152"/>
      <c r="Q25" s="152"/>
      <c r="R25" s="152"/>
      <c r="S25" s="152"/>
      <c r="T25" s="152"/>
      <c r="U25" s="152"/>
      <c r="V25" s="152"/>
      <c r="W25" s="152"/>
      <c r="X25" s="152"/>
      <c r="Y25" s="152"/>
      <c r="Z25" s="152"/>
      <c r="AA25" s="152"/>
      <c r="AB25" s="152"/>
    </row>
    <row r="26" spans="2:28">
      <c r="B26" s="20" t="s">
        <v>1247</v>
      </c>
      <c r="C26" s="74" t="s">
        <v>1248</v>
      </c>
      <c r="D26" s="81" t="s">
        <v>27</v>
      </c>
      <c r="E26" s="155"/>
      <c r="F26" s="155"/>
      <c r="G26" s="155"/>
      <c r="H26" s="155"/>
      <c r="I26" s="155"/>
      <c r="J26" s="155"/>
      <c r="K26" s="155"/>
      <c r="L26" s="155"/>
      <c r="M26" s="155"/>
      <c r="N26" s="155"/>
      <c r="O26" s="155"/>
      <c r="P26" s="155"/>
      <c r="Q26" s="155"/>
      <c r="R26" s="155"/>
      <c r="S26" s="155"/>
      <c r="T26" s="155"/>
      <c r="U26" s="155"/>
      <c r="V26" s="155"/>
      <c r="W26" s="155"/>
      <c r="X26" s="155"/>
      <c r="Y26" s="155"/>
      <c r="Z26" s="155"/>
      <c r="AA26" s="155"/>
      <c r="AB26" s="155"/>
    </row>
    <row r="27" spans="2:28">
      <c r="B27" s="118" t="s">
        <v>1249</v>
      </c>
      <c r="C27" s="119" t="s">
        <v>1250</v>
      </c>
      <c r="D27" s="120" t="s">
        <v>27</v>
      </c>
      <c r="E27" s="148"/>
      <c r="F27" s="148"/>
      <c r="G27" s="148"/>
      <c r="H27" s="148"/>
      <c r="I27" s="148"/>
      <c r="J27" s="148"/>
      <c r="K27" s="148"/>
      <c r="L27" s="148"/>
      <c r="M27" s="148"/>
      <c r="N27" s="148"/>
      <c r="O27" s="148"/>
      <c r="P27" s="148"/>
      <c r="Q27" s="148"/>
      <c r="R27" s="148"/>
      <c r="S27" s="148"/>
      <c r="T27" s="148"/>
      <c r="U27" s="148"/>
      <c r="V27" s="148"/>
      <c r="W27" s="148"/>
      <c r="X27" s="148"/>
      <c r="Y27" s="148"/>
      <c r="Z27" s="148"/>
      <c r="AA27" s="148"/>
      <c r="AB27" s="148"/>
    </row>
    <row r="28" spans="2:28">
      <c r="B28" s="28" t="s">
        <v>1251</v>
      </c>
      <c r="C28" s="68" t="s">
        <v>1252</v>
      </c>
      <c r="D28" s="80" t="s">
        <v>27</v>
      </c>
      <c r="E28" s="152"/>
      <c r="F28" s="152"/>
      <c r="G28" s="152"/>
      <c r="H28" s="152"/>
      <c r="I28" s="152"/>
      <c r="J28" s="152"/>
      <c r="K28" s="152"/>
      <c r="L28" s="152"/>
      <c r="M28" s="152"/>
      <c r="N28" s="152"/>
      <c r="O28" s="152"/>
      <c r="P28" s="152"/>
      <c r="Q28" s="152"/>
      <c r="R28" s="152"/>
      <c r="S28" s="152"/>
      <c r="T28" s="152"/>
      <c r="U28" s="152"/>
      <c r="V28" s="152"/>
      <c r="W28" s="152"/>
      <c r="X28" s="152"/>
      <c r="Y28" s="152"/>
      <c r="Z28" s="152"/>
      <c r="AA28" s="152"/>
      <c r="AB28" s="152"/>
    </row>
    <row r="29" spans="2:28">
      <c r="B29" s="30" t="s">
        <v>1253</v>
      </c>
      <c r="C29" s="69" t="s">
        <v>1217</v>
      </c>
      <c r="D29" s="80" t="s">
        <v>27</v>
      </c>
      <c r="E29" s="152"/>
      <c r="F29" s="152"/>
      <c r="G29" s="152"/>
      <c r="H29" s="152"/>
      <c r="I29" s="152"/>
      <c r="J29" s="152"/>
      <c r="K29" s="152"/>
      <c r="L29" s="152"/>
      <c r="M29" s="152"/>
      <c r="N29" s="152"/>
      <c r="O29" s="152"/>
      <c r="P29" s="152"/>
      <c r="Q29" s="152"/>
      <c r="R29" s="152"/>
      <c r="S29" s="152"/>
      <c r="T29" s="152"/>
      <c r="U29" s="152"/>
      <c r="V29" s="152"/>
      <c r="W29" s="152"/>
      <c r="X29" s="152"/>
      <c r="Y29" s="152"/>
      <c r="Z29" s="152"/>
      <c r="AA29" s="152"/>
      <c r="AB29" s="152"/>
    </row>
    <row r="30" spans="2:28">
      <c r="B30" s="30" t="s">
        <v>1254</v>
      </c>
      <c r="C30" s="70" t="s">
        <v>1219</v>
      </c>
      <c r="D30" s="80" t="s">
        <v>27</v>
      </c>
      <c r="E30" s="174"/>
      <c r="F30" s="174"/>
      <c r="G30" s="174"/>
      <c r="H30" s="174"/>
      <c r="I30" s="174"/>
      <c r="J30" s="174"/>
      <c r="K30" s="174"/>
      <c r="L30" s="174"/>
      <c r="M30" s="174"/>
      <c r="N30" s="174"/>
      <c r="O30" s="174"/>
      <c r="P30" s="174"/>
      <c r="Q30" s="174"/>
      <c r="R30" s="174"/>
      <c r="S30" s="174"/>
      <c r="T30" s="174"/>
      <c r="U30" s="174"/>
      <c r="V30" s="174"/>
      <c r="W30" s="174"/>
      <c r="X30" s="174"/>
      <c r="Y30" s="174"/>
      <c r="Z30" s="174"/>
      <c r="AA30" s="174"/>
      <c r="AB30" s="174"/>
    </row>
    <row r="31" spans="2:28">
      <c r="B31" s="30" t="s">
        <v>1255</v>
      </c>
      <c r="C31" s="116" t="s">
        <v>1221</v>
      </c>
      <c r="D31" s="80" t="s">
        <v>27</v>
      </c>
      <c r="E31" s="174"/>
      <c r="F31" s="174"/>
      <c r="G31" s="174"/>
      <c r="H31" s="174"/>
      <c r="I31" s="174"/>
      <c r="J31" s="174"/>
      <c r="K31" s="174"/>
      <c r="L31" s="174"/>
      <c r="M31" s="174"/>
      <c r="N31" s="174"/>
      <c r="O31" s="174"/>
      <c r="P31" s="174"/>
      <c r="Q31" s="174"/>
      <c r="R31" s="174"/>
      <c r="S31" s="174"/>
      <c r="T31" s="174"/>
      <c r="U31" s="174"/>
      <c r="V31" s="174"/>
      <c r="W31" s="174"/>
      <c r="X31" s="174"/>
      <c r="Y31" s="174"/>
      <c r="Z31" s="174"/>
      <c r="AA31" s="174"/>
      <c r="AB31" s="174"/>
    </row>
    <row r="32" spans="2:28">
      <c r="B32" s="30" t="s">
        <v>1256</v>
      </c>
      <c r="C32" s="116" t="s">
        <v>1223</v>
      </c>
      <c r="D32" s="80" t="s">
        <v>27</v>
      </c>
      <c r="E32" s="174"/>
      <c r="F32" s="174"/>
      <c r="G32" s="174"/>
      <c r="H32" s="174"/>
      <c r="I32" s="174"/>
      <c r="J32" s="174"/>
      <c r="K32" s="174"/>
      <c r="L32" s="174"/>
      <c r="M32" s="174"/>
      <c r="N32" s="174"/>
      <c r="O32" s="174"/>
      <c r="P32" s="174"/>
      <c r="Q32" s="174"/>
      <c r="R32" s="174"/>
      <c r="S32" s="174"/>
      <c r="T32" s="174"/>
      <c r="U32" s="174"/>
      <c r="V32" s="174"/>
      <c r="W32" s="174"/>
      <c r="X32" s="174"/>
      <c r="Y32" s="174"/>
      <c r="Z32" s="174"/>
      <c r="AA32" s="174"/>
      <c r="AB32" s="174"/>
    </row>
    <row r="33" spans="2:28">
      <c r="B33" s="30" t="s">
        <v>1257</v>
      </c>
      <c r="C33" s="70" t="s">
        <v>1225</v>
      </c>
      <c r="D33" s="80" t="s">
        <v>27</v>
      </c>
      <c r="E33" s="155"/>
      <c r="F33" s="155"/>
      <c r="G33" s="155"/>
      <c r="H33" s="155"/>
      <c r="I33" s="155"/>
      <c r="J33" s="155"/>
      <c r="K33" s="155"/>
      <c r="L33" s="155"/>
      <c r="M33" s="155"/>
      <c r="N33" s="155"/>
      <c r="O33" s="155"/>
      <c r="P33" s="155"/>
      <c r="Q33" s="155"/>
      <c r="R33" s="155"/>
      <c r="S33" s="155"/>
      <c r="T33" s="155"/>
      <c r="U33" s="155"/>
      <c r="V33" s="155"/>
      <c r="W33" s="155"/>
      <c r="X33" s="155"/>
      <c r="Y33" s="155"/>
      <c r="Z33" s="155"/>
      <c r="AA33" s="155"/>
      <c r="AB33" s="155"/>
    </row>
    <row r="34" spans="2:28">
      <c r="B34" s="30" t="s">
        <v>1258</v>
      </c>
      <c r="C34" s="70" t="s">
        <v>1227</v>
      </c>
      <c r="D34" s="80" t="s">
        <v>27</v>
      </c>
      <c r="E34" s="155"/>
      <c r="F34" s="155"/>
      <c r="G34" s="155"/>
      <c r="H34" s="155"/>
      <c r="I34" s="155"/>
      <c r="J34" s="155"/>
      <c r="K34" s="155"/>
      <c r="L34" s="155"/>
      <c r="M34" s="155"/>
      <c r="N34" s="155"/>
      <c r="O34" s="155"/>
      <c r="P34" s="155"/>
      <c r="Q34" s="155"/>
      <c r="R34" s="155"/>
      <c r="S34" s="155"/>
      <c r="T34" s="155"/>
      <c r="U34" s="155"/>
      <c r="V34" s="155"/>
      <c r="W34" s="155"/>
      <c r="X34" s="155"/>
      <c r="Y34" s="155"/>
      <c r="Z34" s="155"/>
      <c r="AA34" s="155"/>
      <c r="AB34" s="155"/>
    </row>
    <row r="35" spans="2:28">
      <c r="B35" s="30" t="s">
        <v>1259</v>
      </c>
      <c r="C35" s="70" t="s">
        <v>1229</v>
      </c>
      <c r="D35" s="80" t="s">
        <v>27</v>
      </c>
      <c r="E35" s="152"/>
      <c r="F35" s="152"/>
      <c r="G35" s="152"/>
      <c r="H35" s="152"/>
      <c r="I35" s="152"/>
      <c r="J35" s="152"/>
      <c r="K35" s="152"/>
      <c r="L35" s="152"/>
      <c r="M35" s="152"/>
      <c r="N35" s="152"/>
      <c r="O35" s="152"/>
      <c r="P35" s="152"/>
      <c r="Q35" s="152"/>
      <c r="R35" s="152"/>
      <c r="S35" s="152"/>
      <c r="T35" s="152"/>
      <c r="U35" s="152"/>
      <c r="V35" s="152"/>
      <c r="W35" s="152"/>
      <c r="X35" s="152"/>
      <c r="Y35" s="152"/>
      <c r="Z35" s="152"/>
      <c r="AA35" s="152"/>
      <c r="AB35" s="152"/>
    </row>
    <row r="36" spans="2:28">
      <c r="B36" s="30" t="s">
        <v>1260</v>
      </c>
      <c r="C36" s="69" t="s">
        <v>1231</v>
      </c>
      <c r="D36" s="80" t="s">
        <v>27</v>
      </c>
      <c r="E36" s="152"/>
      <c r="F36" s="152"/>
      <c r="G36" s="152"/>
      <c r="H36" s="152"/>
      <c r="I36" s="152"/>
      <c r="J36" s="152"/>
      <c r="K36" s="152"/>
      <c r="L36" s="152"/>
      <c r="M36" s="152"/>
      <c r="N36" s="152"/>
      <c r="O36" s="152"/>
      <c r="P36" s="152"/>
      <c r="Q36" s="152"/>
      <c r="R36" s="152"/>
      <c r="S36" s="152"/>
      <c r="T36" s="152"/>
      <c r="U36" s="152"/>
      <c r="V36" s="152"/>
      <c r="W36" s="152"/>
      <c r="X36" s="152"/>
      <c r="Y36" s="152"/>
      <c r="Z36" s="152"/>
      <c r="AA36" s="152"/>
      <c r="AB36" s="152"/>
    </row>
    <row r="37" spans="2:28">
      <c r="B37" s="30" t="s">
        <v>1261</v>
      </c>
      <c r="C37" s="69" t="s">
        <v>1233</v>
      </c>
      <c r="D37" s="80" t="s">
        <v>27</v>
      </c>
      <c r="E37" s="155"/>
      <c r="F37" s="155"/>
      <c r="G37" s="155"/>
      <c r="H37" s="155"/>
      <c r="I37" s="155"/>
      <c r="J37" s="155"/>
      <c r="K37" s="155"/>
      <c r="L37" s="155"/>
      <c r="M37" s="155"/>
      <c r="N37" s="155"/>
      <c r="O37" s="155"/>
      <c r="P37" s="155"/>
      <c r="Q37" s="155"/>
      <c r="R37" s="155"/>
      <c r="S37" s="155"/>
      <c r="T37" s="155"/>
      <c r="U37" s="155"/>
      <c r="V37" s="155"/>
      <c r="W37" s="155"/>
      <c r="X37" s="155"/>
      <c r="Y37" s="155"/>
      <c r="Z37" s="155"/>
      <c r="AA37" s="155"/>
      <c r="AB37" s="155"/>
    </row>
    <row r="38" spans="2:28">
      <c r="B38" s="30" t="s">
        <v>1262</v>
      </c>
      <c r="C38" s="69" t="s">
        <v>1235</v>
      </c>
      <c r="D38" s="80" t="s">
        <v>27</v>
      </c>
      <c r="E38" s="152"/>
      <c r="F38" s="152"/>
      <c r="G38" s="152"/>
      <c r="H38" s="152"/>
      <c r="I38" s="152"/>
      <c r="J38" s="152"/>
      <c r="K38" s="152"/>
      <c r="L38" s="152"/>
      <c r="M38" s="152"/>
      <c r="N38" s="152"/>
      <c r="O38" s="152"/>
      <c r="P38" s="152"/>
      <c r="Q38" s="152"/>
      <c r="R38" s="152"/>
      <c r="S38" s="152"/>
      <c r="T38" s="152"/>
      <c r="U38" s="152"/>
      <c r="V38" s="152"/>
      <c r="W38" s="152"/>
      <c r="X38" s="152"/>
      <c r="Y38" s="152"/>
      <c r="Z38" s="152"/>
      <c r="AA38" s="152"/>
      <c r="AB38" s="152"/>
    </row>
    <row r="39" spans="2:28">
      <c r="B39" s="30" t="s">
        <v>1263</v>
      </c>
      <c r="C39" s="69" t="s">
        <v>1237</v>
      </c>
      <c r="D39" s="80" t="s">
        <v>27</v>
      </c>
      <c r="E39" s="152"/>
      <c r="F39" s="152"/>
      <c r="G39" s="152"/>
      <c r="H39" s="152"/>
      <c r="I39" s="152"/>
      <c r="J39" s="152"/>
      <c r="K39" s="152"/>
      <c r="L39" s="152"/>
      <c r="M39" s="152"/>
      <c r="N39" s="152"/>
      <c r="O39" s="152"/>
      <c r="P39" s="152"/>
      <c r="Q39" s="152"/>
      <c r="R39" s="152"/>
      <c r="S39" s="152"/>
      <c r="T39" s="152"/>
      <c r="U39" s="152"/>
      <c r="V39" s="152"/>
      <c r="W39" s="152"/>
      <c r="X39" s="152"/>
      <c r="Y39" s="152"/>
      <c r="Z39" s="152"/>
      <c r="AA39" s="152"/>
      <c r="AB39" s="152"/>
    </row>
    <row r="40" spans="2:28">
      <c r="B40" s="31" t="s">
        <v>1264</v>
      </c>
      <c r="C40" s="72" t="s">
        <v>1239</v>
      </c>
      <c r="D40" s="90" t="s">
        <v>27</v>
      </c>
      <c r="E40" s="152"/>
      <c r="F40" s="152"/>
      <c r="G40" s="152"/>
      <c r="H40" s="152"/>
      <c r="I40" s="152"/>
      <c r="J40" s="152"/>
      <c r="K40" s="152"/>
      <c r="L40" s="152"/>
      <c r="M40" s="152"/>
      <c r="N40" s="152"/>
      <c r="O40" s="152"/>
      <c r="P40" s="152"/>
      <c r="Q40" s="152"/>
      <c r="R40" s="152"/>
      <c r="S40" s="152"/>
      <c r="T40" s="152"/>
      <c r="U40" s="152"/>
      <c r="V40" s="152"/>
      <c r="W40" s="152"/>
      <c r="X40" s="152"/>
      <c r="Y40" s="152"/>
      <c r="Z40" s="152"/>
      <c r="AA40" s="152"/>
      <c r="AB40" s="152"/>
    </row>
    <row r="41" spans="2:28">
      <c r="B41" s="28" t="s">
        <v>1265</v>
      </c>
      <c r="C41" s="68" t="s">
        <v>1266</v>
      </c>
      <c r="D41" s="80" t="s">
        <v>27</v>
      </c>
      <c r="E41" s="152"/>
      <c r="F41" s="152"/>
      <c r="G41" s="152"/>
      <c r="H41" s="152"/>
      <c r="I41" s="152"/>
      <c r="J41" s="152"/>
      <c r="K41" s="152"/>
      <c r="L41" s="152"/>
      <c r="M41" s="152"/>
      <c r="N41" s="152"/>
      <c r="O41" s="152"/>
      <c r="P41" s="152"/>
      <c r="Q41" s="152"/>
      <c r="R41" s="152"/>
      <c r="S41" s="152"/>
      <c r="T41" s="152"/>
      <c r="U41" s="152"/>
      <c r="V41" s="152"/>
      <c r="W41" s="152"/>
      <c r="X41" s="152"/>
      <c r="Y41" s="152"/>
      <c r="Z41" s="152"/>
      <c r="AA41" s="152"/>
      <c r="AB41" s="152"/>
    </row>
    <row r="42" spans="2:28">
      <c r="B42" s="30" t="s">
        <v>1267</v>
      </c>
      <c r="C42" s="69" t="s">
        <v>1217</v>
      </c>
      <c r="D42" s="80" t="s">
        <v>27</v>
      </c>
      <c r="E42" s="152"/>
      <c r="F42" s="152"/>
      <c r="G42" s="152"/>
      <c r="H42" s="152"/>
      <c r="I42" s="152"/>
      <c r="J42" s="152"/>
      <c r="K42" s="152"/>
      <c r="L42" s="152"/>
      <c r="M42" s="152"/>
      <c r="N42" s="152"/>
      <c r="O42" s="152"/>
      <c r="P42" s="152"/>
      <c r="Q42" s="152"/>
      <c r="R42" s="152"/>
      <c r="S42" s="152"/>
      <c r="T42" s="152"/>
      <c r="U42" s="152"/>
      <c r="V42" s="152"/>
      <c r="W42" s="152"/>
      <c r="X42" s="152"/>
      <c r="Y42" s="152"/>
      <c r="Z42" s="152"/>
      <c r="AA42" s="152"/>
      <c r="AB42" s="152"/>
    </row>
    <row r="43" spans="2:28">
      <c r="B43" s="30" t="s">
        <v>1268</v>
      </c>
      <c r="C43" s="69" t="s">
        <v>1244</v>
      </c>
      <c r="D43" s="80" t="s">
        <v>27</v>
      </c>
      <c r="E43" s="152"/>
      <c r="F43" s="152"/>
      <c r="G43" s="152"/>
      <c r="H43" s="152"/>
      <c r="I43" s="152"/>
      <c r="J43" s="152"/>
      <c r="K43" s="152"/>
      <c r="L43" s="152"/>
      <c r="M43" s="152"/>
      <c r="N43" s="152"/>
      <c r="O43" s="152"/>
      <c r="P43" s="152"/>
      <c r="Q43" s="152"/>
      <c r="R43" s="152"/>
      <c r="S43" s="152"/>
      <c r="T43" s="152"/>
      <c r="U43" s="152"/>
      <c r="V43" s="152"/>
      <c r="W43" s="152"/>
      <c r="X43" s="152"/>
      <c r="Y43" s="152"/>
      <c r="Z43" s="152"/>
      <c r="AA43" s="152"/>
      <c r="AB43" s="152"/>
    </row>
    <row r="44" spans="2:28">
      <c r="B44" s="30" t="s">
        <v>1269</v>
      </c>
      <c r="C44" s="69" t="s">
        <v>1246</v>
      </c>
      <c r="D44" s="80" t="s">
        <v>27</v>
      </c>
      <c r="E44" s="152"/>
      <c r="F44" s="152"/>
      <c r="G44" s="152"/>
      <c r="H44" s="152"/>
      <c r="I44" s="152"/>
      <c r="J44" s="152"/>
      <c r="K44" s="152"/>
      <c r="L44" s="152"/>
      <c r="M44" s="152"/>
      <c r="N44" s="152"/>
      <c r="O44" s="152"/>
      <c r="P44" s="152"/>
      <c r="Q44" s="152"/>
      <c r="R44" s="152"/>
      <c r="S44" s="152"/>
      <c r="T44" s="152"/>
      <c r="U44" s="152"/>
      <c r="V44" s="152"/>
      <c r="W44" s="152"/>
      <c r="X44" s="152"/>
      <c r="Y44" s="152"/>
      <c r="Z44" s="152"/>
      <c r="AA44" s="152"/>
      <c r="AB44" s="152"/>
    </row>
    <row r="45" spans="2:28">
      <c r="B45" s="20" t="s">
        <v>1270</v>
      </c>
      <c r="C45" s="74" t="s">
        <v>1248</v>
      </c>
      <c r="D45" s="81" t="s">
        <v>27</v>
      </c>
      <c r="E45" s="152"/>
      <c r="F45" s="152"/>
      <c r="G45" s="152"/>
      <c r="H45" s="152"/>
      <c r="I45" s="152"/>
      <c r="J45" s="152"/>
      <c r="K45" s="152"/>
      <c r="L45" s="152"/>
      <c r="M45" s="152"/>
      <c r="N45" s="152"/>
      <c r="O45" s="152"/>
      <c r="P45" s="152"/>
      <c r="Q45" s="152"/>
      <c r="R45" s="152"/>
      <c r="S45" s="152"/>
      <c r="T45" s="152"/>
      <c r="U45" s="152"/>
      <c r="V45" s="152"/>
      <c r="W45" s="152"/>
      <c r="X45" s="152"/>
      <c r="Y45" s="152"/>
      <c r="Z45" s="152"/>
      <c r="AA45" s="152"/>
      <c r="AB45" s="152"/>
    </row>
  </sheetData>
  <mergeCells count="10">
    <mergeCell ref="B5:C6"/>
    <mergeCell ref="E2:AB2"/>
    <mergeCell ref="E3:AB3"/>
    <mergeCell ref="E4:AB5"/>
    <mergeCell ref="E6:H6"/>
    <mergeCell ref="I6:L6"/>
    <mergeCell ref="M6:P6"/>
    <mergeCell ref="Q6:T6"/>
    <mergeCell ref="U6:X6"/>
    <mergeCell ref="Y6:AB6"/>
  </mergeCells>
  <hyperlinks>
    <hyperlink ref="B1" location="Indice!A1" display="Regresar" xr:uid="{00000000-0004-0000-0E00-000000000000}"/>
  </hyperlinks>
  <pageMargins left="0.7" right="0.7" top="0.75" bottom="0.75" header="0.3" footer="0.3"/>
  <ignoredErrors>
    <ignoredError sqref="B8:B45" numberStoredAsText="1"/>
  </ignoredError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1:AB45"/>
  <sheetViews>
    <sheetView showGridLines="0" workbookViewId="0">
      <pane xSplit="4" ySplit="7" topLeftCell="T8" activePane="bottomRight" state="frozen"/>
      <selection pane="topRight" activeCell="E1" sqref="E1"/>
      <selection pane="bottomLeft" activeCell="A8" sqref="A8"/>
      <selection pane="bottomRight" activeCell="E27" sqref="E27:AB27"/>
    </sheetView>
  </sheetViews>
  <sheetFormatPr baseColWidth="10" defaultRowHeight="15"/>
  <cols>
    <col min="1" max="2" width="11.42578125" style="86"/>
    <col min="3" max="3" width="61.140625" style="86" customWidth="1"/>
    <col min="4" max="4" width="11.42578125" style="86"/>
    <col min="29" max="16384" width="11.42578125" style="86"/>
  </cols>
  <sheetData>
    <row r="1" spans="2:28">
      <c r="B1" s="112" t="s">
        <v>102</v>
      </c>
    </row>
    <row r="2" spans="2:28" ht="15.75">
      <c r="B2" s="38" t="s">
        <v>100</v>
      </c>
      <c r="C2" s="39"/>
      <c r="D2" s="22"/>
      <c r="E2" s="226" t="s">
        <v>1364</v>
      </c>
      <c r="F2" s="226"/>
      <c r="G2" s="226"/>
      <c r="H2" s="226"/>
      <c r="I2" s="226"/>
      <c r="J2" s="226"/>
      <c r="K2" s="226"/>
      <c r="L2" s="226"/>
      <c r="M2" s="226"/>
      <c r="N2" s="226"/>
      <c r="O2" s="226"/>
      <c r="P2" s="226"/>
      <c r="Q2" s="226"/>
      <c r="R2" s="226"/>
      <c r="S2" s="226"/>
      <c r="T2" s="226"/>
      <c r="U2" s="226"/>
      <c r="V2" s="226"/>
      <c r="W2" s="226"/>
      <c r="X2" s="226"/>
      <c r="Y2" s="226"/>
      <c r="Z2" s="226"/>
      <c r="AA2" s="226"/>
      <c r="AB2" s="226"/>
    </row>
    <row r="3" spans="2:28" ht="15.75">
      <c r="B3" s="38" t="s">
        <v>1271</v>
      </c>
      <c r="C3" s="40"/>
      <c r="D3" s="19"/>
      <c r="E3" s="226" t="s">
        <v>101</v>
      </c>
      <c r="F3" s="226"/>
      <c r="G3" s="226"/>
      <c r="H3" s="226"/>
      <c r="I3" s="226"/>
      <c r="J3" s="226"/>
      <c r="K3" s="226"/>
      <c r="L3" s="226"/>
      <c r="M3" s="226"/>
      <c r="N3" s="226"/>
      <c r="O3" s="226"/>
      <c r="P3" s="226"/>
      <c r="Q3" s="226"/>
      <c r="R3" s="226"/>
      <c r="S3" s="226"/>
      <c r="T3" s="226"/>
      <c r="U3" s="226"/>
      <c r="V3" s="226"/>
      <c r="W3" s="226"/>
      <c r="X3" s="226"/>
      <c r="Y3" s="226"/>
      <c r="Z3" s="226"/>
      <c r="AA3" s="226"/>
      <c r="AB3" s="226"/>
    </row>
    <row r="4" spans="2:28" ht="15" customHeight="1">
      <c r="B4" s="16"/>
      <c r="C4" s="17"/>
      <c r="D4" s="18"/>
      <c r="E4" s="227" t="s">
        <v>1370</v>
      </c>
      <c r="F4" s="228"/>
      <c r="G4" s="228"/>
      <c r="H4" s="228"/>
      <c r="I4" s="228"/>
      <c r="J4" s="228"/>
      <c r="K4" s="228"/>
      <c r="L4" s="228"/>
      <c r="M4" s="228"/>
      <c r="N4" s="228"/>
      <c r="O4" s="228"/>
      <c r="P4" s="228"/>
      <c r="Q4" s="228"/>
      <c r="R4" s="228"/>
      <c r="S4" s="228"/>
      <c r="T4" s="228"/>
      <c r="U4" s="228"/>
      <c r="V4" s="228"/>
      <c r="W4" s="228"/>
      <c r="X4" s="228"/>
      <c r="Y4" s="228"/>
      <c r="Z4" s="228"/>
      <c r="AA4" s="228"/>
      <c r="AB4" s="228"/>
    </row>
    <row r="5" spans="2:28" ht="15" customHeight="1">
      <c r="B5" s="232" t="s">
        <v>1272</v>
      </c>
      <c r="C5" s="233"/>
      <c r="D5" s="19"/>
      <c r="E5" s="227"/>
      <c r="F5" s="228"/>
      <c r="G5" s="228"/>
      <c r="H5" s="228"/>
      <c r="I5" s="228"/>
      <c r="J5" s="228"/>
      <c r="K5" s="228"/>
      <c r="L5" s="228"/>
      <c r="M5" s="228"/>
      <c r="N5" s="228"/>
      <c r="O5" s="228"/>
      <c r="P5" s="228"/>
      <c r="Q5" s="228"/>
      <c r="R5" s="228"/>
      <c r="S5" s="228"/>
      <c r="T5" s="228"/>
      <c r="U5" s="228"/>
      <c r="V5" s="228"/>
      <c r="W5" s="228"/>
      <c r="X5" s="228"/>
      <c r="Y5" s="228"/>
      <c r="Z5" s="228"/>
      <c r="AA5" s="228"/>
      <c r="AB5" s="228"/>
    </row>
    <row r="6" spans="2:28">
      <c r="B6" s="232"/>
      <c r="C6" s="233"/>
      <c r="D6" s="19"/>
      <c r="E6" s="229">
        <v>2014</v>
      </c>
      <c r="F6" s="230"/>
      <c r="G6" s="230"/>
      <c r="H6" s="231"/>
      <c r="I6" s="229">
        <v>2015</v>
      </c>
      <c r="J6" s="230"/>
      <c r="K6" s="230"/>
      <c r="L6" s="231"/>
      <c r="M6" s="229">
        <v>2016</v>
      </c>
      <c r="N6" s="230"/>
      <c r="O6" s="230"/>
      <c r="P6" s="231"/>
      <c r="Q6" s="229">
        <v>2017</v>
      </c>
      <c r="R6" s="230"/>
      <c r="S6" s="230"/>
      <c r="T6" s="231"/>
      <c r="U6" s="229">
        <v>2018</v>
      </c>
      <c r="V6" s="230"/>
      <c r="W6" s="230"/>
      <c r="X6" s="231"/>
      <c r="Y6" s="229">
        <v>2019</v>
      </c>
      <c r="Z6" s="230"/>
      <c r="AA6" s="230"/>
      <c r="AB6" s="231"/>
    </row>
    <row r="7" spans="2:28">
      <c r="B7" s="75"/>
      <c r="C7" s="76"/>
      <c r="D7" s="19"/>
      <c r="E7" s="173" t="s">
        <v>1366</v>
      </c>
      <c r="F7" s="173" t="s">
        <v>1367</v>
      </c>
      <c r="G7" s="173" t="s">
        <v>1368</v>
      </c>
      <c r="H7" s="173" t="s">
        <v>1369</v>
      </c>
      <c r="I7" s="173" t="s">
        <v>1366</v>
      </c>
      <c r="J7" s="173" t="s">
        <v>1367</v>
      </c>
      <c r="K7" s="173" t="s">
        <v>1368</v>
      </c>
      <c r="L7" s="173" t="s">
        <v>1369</v>
      </c>
      <c r="M7" s="173" t="s">
        <v>1366</v>
      </c>
      <c r="N7" s="173" t="s">
        <v>1367</v>
      </c>
      <c r="O7" s="173" t="s">
        <v>1368</v>
      </c>
      <c r="P7" s="173" t="s">
        <v>1369</v>
      </c>
      <c r="Q7" s="173" t="s">
        <v>1366</v>
      </c>
      <c r="R7" s="173" t="s">
        <v>1367</v>
      </c>
      <c r="S7" s="173" t="s">
        <v>1368</v>
      </c>
      <c r="T7" s="173" t="s">
        <v>1369</v>
      </c>
      <c r="U7" s="173" t="s">
        <v>1366</v>
      </c>
      <c r="V7" s="173" t="s">
        <v>1367</v>
      </c>
      <c r="W7" s="173" t="s">
        <v>1368</v>
      </c>
      <c r="X7" s="173" t="s">
        <v>1369</v>
      </c>
      <c r="Y7" s="173" t="s">
        <v>1366</v>
      </c>
      <c r="Z7" s="173" t="s">
        <v>1367</v>
      </c>
      <c r="AA7" s="173" t="s">
        <v>1368</v>
      </c>
      <c r="AB7" s="173" t="s">
        <v>1369</v>
      </c>
    </row>
    <row r="8" spans="2:28">
      <c r="B8" s="102" t="s">
        <v>1273</v>
      </c>
      <c r="C8" s="123" t="s">
        <v>1274</v>
      </c>
      <c r="D8" s="104" t="s">
        <v>27</v>
      </c>
      <c r="E8" s="175"/>
      <c r="F8" s="175"/>
      <c r="G8" s="175"/>
      <c r="H8" s="175"/>
      <c r="I8" s="175"/>
      <c r="J8" s="175"/>
      <c r="K8" s="175"/>
      <c r="L8" s="175"/>
      <c r="M8" s="175"/>
      <c r="N8" s="175"/>
      <c r="O8" s="175"/>
      <c r="P8" s="175"/>
      <c r="Q8" s="175"/>
      <c r="R8" s="175"/>
      <c r="S8" s="175"/>
      <c r="T8" s="175"/>
      <c r="U8" s="175"/>
      <c r="V8" s="175"/>
      <c r="W8" s="175"/>
      <c r="X8" s="175"/>
      <c r="Y8" s="175"/>
      <c r="Z8" s="175"/>
      <c r="AA8" s="175"/>
      <c r="AB8" s="175"/>
    </row>
    <row r="9" spans="2:28">
      <c r="B9" s="28" t="s">
        <v>1275</v>
      </c>
      <c r="C9" s="68" t="s">
        <v>1276</v>
      </c>
      <c r="D9" s="80" t="s">
        <v>27</v>
      </c>
      <c r="E9" s="155"/>
      <c r="F9" s="155"/>
      <c r="G9" s="155"/>
      <c r="H9" s="155"/>
      <c r="I9" s="155"/>
      <c r="J9" s="155"/>
      <c r="K9" s="155"/>
      <c r="L9" s="155"/>
      <c r="M9" s="155"/>
      <c r="N9" s="155"/>
      <c r="O9" s="155"/>
      <c r="P9" s="155"/>
      <c r="Q9" s="155"/>
      <c r="R9" s="155"/>
      <c r="S9" s="155"/>
      <c r="T9" s="155"/>
      <c r="U9" s="155"/>
      <c r="V9" s="155"/>
      <c r="W9" s="155"/>
      <c r="X9" s="155"/>
      <c r="Y9" s="155"/>
      <c r="Z9" s="155"/>
      <c r="AA9" s="155"/>
      <c r="AB9" s="155"/>
    </row>
    <row r="10" spans="2:28">
      <c r="B10" s="30" t="s">
        <v>1277</v>
      </c>
      <c r="C10" s="69" t="s">
        <v>1217</v>
      </c>
      <c r="D10" s="80" t="s">
        <v>27</v>
      </c>
      <c r="E10" s="152"/>
      <c r="F10" s="152"/>
      <c r="G10" s="152"/>
      <c r="H10" s="152"/>
      <c r="I10" s="152"/>
      <c r="J10" s="152"/>
      <c r="K10" s="152"/>
      <c r="L10" s="152"/>
      <c r="M10" s="152"/>
      <c r="N10" s="152"/>
      <c r="O10" s="152"/>
      <c r="P10" s="152"/>
      <c r="Q10" s="152"/>
      <c r="R10" s="152"/>
      <c r="S10" s="152"/>
      <c r="T10" s="152"/>
      <c r="U10" s="152"/>
      <c r="V10" s="152"/>
      <c r="W10" s="152"/>
      <c r="X10" s="152"/>
      <c r="Y10" s="152"/>
      <c r="Z10" s="152"/>
      <c r="AA10" s="152"/>
      <c r="AB10" s="152"/>
    </row>
    <row r="11" spans="2:28">
      <c r="B11" s="30" t="s">
        <v>1278</v>
      </c>
      <c r="C11" s="70" t="s">
        <v>1219</v>
      </c>
      <c r="D11" s="80" t="s">
        <v>27</v>
      </c>
      <c r="E11" s="152"/>
      <c r="F11" s="152"/>
      <c r="G11" s="152"/>
      <c r="H11" s="152"/>
      <c r="I11" s="152"/>
      <c r="J11" s="152"/>
      <c r="K11" s="152"/>
      <c r="L11" s="152"/>
      <c r="M11" s="152"/>
      <c r="N11" s="152"/>
      <c r="O11" s="152"/>
      <c r="P11" s="152"/>
      <c r="Q11" s="152"/>
      <c r="R11" s="152"/>
      <c r="S11" s="152"/>
      <c r="T11" s="152"/>
      <c r="U11" s="152"/>
      <c r="V11" s="152"/>
      <c r="W11" s="152"/>
      <c r="X11" s="152"/>
      <c r="Y11" s="152"/>
      <c r="Z11" s="152"/>
      <c r="AA11" s="152"/>
      <c r="AB11" s="152"/>
    </row>
    <row r="12" spans="2:28">
      <c r="B12" s="30" t="s">
        <v>1279</v>
      </c>
      <c r="C12" s="116" t="s">
        <v>1221</v>
      </c>
      <c r="D12" s="80" t="s">
        <v>27</v>
      </c>
      <c r="E12" s="152"/>
      <c r="F12" s="152"/>
      <c r="G12" s="152"/>
      <c r="H12" s="152"/>
      <c r="I12" s="152"/>
      <c r="J12" s="152"/>
      <c r="K12" s="152"/>
      <c r="L12" s="152"/>
      <c r="M12" s="152"/>
      <c r="N12" s="152"/>
      <c r="O12" s="152"/>
      <c r="P12" s="152"/>
      <c r="Q12" s="152"/>
      <c r="R12" s="152"/>
      <c r="S12" s="152"/>
      <c r="T12" s="152"/>
      <c r="U12" s="152"/>
      <c r="V12" s="152"/>
      <c r="W12" s="152"/>
      <c r="X12" s="152"/>
      <c r="Y12" s="152"/>
      <c r="Z12" s="152"/>
      <c r="AA12" s="152"/>
      <c r="AB12" s="152"/>
    </row>
    <row r="13" spans="2:28">
      <c r="B13" s="30" t="s">
        <v>1280</v>
      </c>
      <c r="C13" s="116" t="s">
        <v>1223</v>
      </c>
      <c r="D13" s="80" t="s">
        <v>27</v>
      </c>
      <c r="E13" s="152"/>
      <c r="F13" s="152"/>
      <c r="G13" s="152"/>
      <c r="H13" s="152"/>
      <c r="I13" s="152"/>
      <c r="J13" s="152"/>
      <c r="K13" s="152"/>
      <c r="L13" s="152"/>
      <c r="M13" s="152"/>
      <c r="N13" s="152"/>
      <c r="O13" s="152"/>
      <c r="P13" s="152"/>
      <c r="Q13" s="152"/>
      <c r="R13" s="152"/>
      <c r="S13" s="152"/>
      <c r="T13" s="152"/>
      <c r="U13" s="152"/>
      <c r="V13" s="152"/>
      <c r="W13" s="152"/>
      <c r="X13" s="152"/>
      <c r="Y13" s="152"/>
      <c r="Z13" s="152"/>
      <c r="AA13" s="152"/>
      <c r="AB13" s="152"/>
    </row>
    <row r="14" spans="2:28">
      <c r="B14" s="30" t="s">
        <v>1281</v>
      </c>
      <c r="C14" s="70" t="s">
        <v>1225</v>
      </c>
      <c r="D14" s="80" t="s">
        <v>27</v>
      </c>
      <c r="E14" s="155"/>
      <c r="F14" s="155"/>
      <c r="G14" s="155"/>
      <c r="H14" s="155"/>
      <c r="I14" s="155"/>
      <c r="J14" s="155"/>
      <c r="K14" s="155"/>
      <c r="L14" s="155"/>
      <c r="M14" s="155"/>
      <c r="N14" s="155"/>
      <c r="O14" s="155"/>
      <c r="P14" s="155"/>
      <c r="Q14" s="155"/>
      <c r="R14" s="155"/>
      <c r="S14" s="155"/>
      <c r="T14" s="155"/>
      <c r="U14" s="155"/>
      <c r="V14" s="155"/>
      <c r="W14" s="155"/>
      <c r="X14" s="155"/>
      <c r="Y14" s="155"/>
      <c r="Z14" s="155"/>
      <c r="AA14" s="155"/>
      <c r="AB14" s="155"/>
    </row>
    <row r="15" spans="2:28">
      <c r="B15" s="30" t="s">
        <v>1282</v>
      </c>
      <c r="C15" s="70" t="s">
        <v>1227</v>
      </c>
      <c r="D15" s="80" t="s">
        <v>27</v>
      </c>
      <c r="E15" s="152"/>
      <c r="F15" s="152"/>
      <c r="G15" s="152"/>
      <c r="H15" s="152"/>
      <c r="I15" s="152"/>
      <c r="J15" s="152"/>
      <c r="K15" s="152"/>
      <c r="L15" s="152"/>
      <c r="M15" s="152"/>
      <c r="N15" s="152"/>
      <c r="O15" s="152"/>
      <c r="P15" s="152"/>
      <c r="Q15" s="152"/>
      <c r="R15" s="152"/>
      <c r="S15" s="152"/>
      <c r="T15" s="152"/>
      <c r="U15" s="152"/>
      <c r="V15" s="152"/>
      <c r="W15" s="152"/>
      <c r="X15" s="152"/>
      <c r="Y15" s="152"/>
      <c r="Z15" s="152"/>
      <c r="AA15" s="152"/>
      <c r="AB15" s="152"/>
    </row>
    <row r="16" spans="2:28">
      <c r="B16" s="30" t="s">
        <v>1283</v>
      </c>
      <c r="C16" s="70" t="s">
        <v>1229</v>
      </c>
      <c r="D16" s="80" t="s">
        <v>27</v>
      </c>
      <c r="E16" s="152"/>
      <c r="F16" s="152"/>
      <c r="G16" s="152"/>
      <c r="H16" s="152"/>
      <c r="I16" s="152"/>
      <c r="J16" s="152"/>
      <c r="K16" s="152"/>
      <c r="L16" s="152"/>
      <c r="M16" s="152"/>
      <c r="N16" s="152"/>
      <c r="O16" s="152"/>
      <c r="P16" s="152"/>
      <c r="Q16" s="152"/>
      <c r="R16" s="152"/>
      <c r="S16" s="152"/>
      <c r="T16" s="152"/>
      <c r="U16" s="152"/>
      <c r="V16" s="152"/>
      <c r="W16" s="152"/>
      <c r="X16" s="152"/>
      <c r="Y16" s="152"/>
      <c r="Z16" s="152"/>
      <c r="AA16" s="152"/>
      <c r="AB16" s="152"/>
    </row>
    <row r="17" spans="2:28">
      <c r="B17" s="30" t="s">
        <v>1284</v>
      </c>
      <c r="C17" s="69" t="s">
        <v>1231</v>
      </c>
      <c r="D17" s="80" t="s">
        <v>27</v>
      </c>
      <c r="E17" s="152"/>
      <c r="F17" s="152"/>
      <c r="G17" s="152"/>
      <c r="H17" s="152"/>
      <c r="I17" s="152"/>
      <c r="J17" s="152"/>
      <c r="K17" s="152"/>
      <c r="L17" s="152"/>
      <c r="M17" s="152"/>
      <c r="N17" s="152"/>
      <c r="O17" s="152"/>
      <c r="P17" s="152"/>
      <c r="Q17" s="152"/>
      <c r="R17" s="152"/>
      <c r="S17" s="152"/>
      <c r="T17" s="152"/>
      <c r="U17" s="152"/>
      <c r="V17" s="152"/>
      <c r="W17" s="152"/>
      <c r="X17" s="152"/>
      <c r="Y17" s="152"/>
      <c r="Z17" s="152"/>
      <c r="AA17" s="152"/>
      <c r="AB17" s="152"/>
    </row>
    <row r="18" spans="2:28">
      <c r="B18" s="30" t="s">
        <v>1285</v>
      </c>
      <c r="C18" s="69" t="s">
        <v>1233</v>
      </c>
      <c r="D18" s="80" t="s">
        <v>27</v>
      </c>
      <c r="E18" s="152"/>
      <c r="F18" s="152"/>
      <c r="G18" s="152"/>
      <c r="H18" s="152"/>
      <c r="I18" s="152"/>
      <c r="J18" s="152"/>
      <c r="K18" s="152"/>
      <c r="L18" s="152"/>
      <c r="M18" s="152"/>
      <c r="N18" s="152"/>
      <c r="O18" s="152"/>
      <c r="P18" s="152"/>
      <c r="Q18" s="152"/>
      <c r="R18" s="152"/>
      <c r="S18" s="152"/>
      <c r="T18" s="152"/>
      <c r="U18" s="152"/>
      <c r="V18" s="152"/>
      <c r="W18" s="152"/>
      <c r="X18" s="152"/>
      <c r="Y18" s="152"/>
      <c r="Z18" s="152"/>
      <c r="AA18" s="152"/>
      <c r="AB18" s="152"/>
    </row>
    <row r="19" spans="2:28">
      <c r="B19" s="30" t="s">
        <v>1286</v>
      </c>
      <c r="C19" s="69" t="s">
        <v>1235</v>
      </c>
      <c r="D19" s="80" t="s">
        <v>27</v>
      </c>
      <c r="E19" s="152"/>
      <c r="F19" s="152"/>
      <c r="G19" s="152"/>
      <c r="H19" s="152"/>
      <c r="I19" s="152"/>
      <c r="J19" s="152"/>
      <c r="K19" s="152"/>
      <c r="L19" s="152"/>
      <c r="M19" s="152"/>
      <c r="N19" s="152"/>
      <c r="O19" s="152"/>
      <c r="P19" s="152"/>
      <c r="Q19" s="152"/>
      <c r="R19" s="152"/>
      <c r="S19" s="152"/>
      <c r="T19" s="152"/>
      <c r="U19" s="152"/>
      <c r="V19" s="152"/>
      <c r="W19" s="152"/>
      <c r="X19" s="152"/>
      <c r="Y19" s="152"/>
      <c r="Z19" s="152"/>
      <c r="AA19" s="152"/>
      <c r="AB19" s="152"/>
    </row>
    <row r="20" spans="2:28">
      <c r="B20" s="30" t="s">
        <v>1287</v>
      </c>
      <c r="C20" s="69" t="s">
        <v>1237</v>
      </c>
      <c r="D20" s="80" t="s">
        <v>27</v>
      </c>
      <c r="E20" s="152"/>
      <c r="F20" s="152"/>
      <c r="G20" s="152"/>
      <c r="H20" s="152"/>
      <c r="I20" s="152"/>
      <c r="J20" s="152"/>
      <c r="K20" s="152"/>
      <c r="L20" s="152"/>
      <c r="M20" s="152"/>
      <c r="N20" s="152"/>
      <c r="O20" s="152"/>
      <c r="P20" s="152"/>
      <c r="Q20" s="152"/>
      <c r="R20" s="152"/>
      <c r="S20" s="152"/>
      <c r="T20" s="152"/>
      <c r="U20" s="152"/>
      <c r="V20" s="152"/>
      <c r="W20" s="152"/>
      <c r="X20" s="152"/>
      <c r="Y20" s="152"/>
      <c r="Z20" s="152"/>
      <c r="AA20" s="152"/>
      <c r="AB20" s="152"/>
    </row>
    <row r="21" spans="2:28">
      <c r="B21" s="31" t="s">
        <v>1288</v>
      </c>
      <c r="C21" s="72" t="s">
        <v>1239</v>
      </c>
      <c r="D21" s="90" t="s">
        <v>27</v>
      </c>
      <c r="E21" s="152"/>
      <c r="F21" s="152"/>
      <c r="G21" s="152"/>
      <c r="H21" s="152"/>
      <c r="I21" s="152"/>
      <c r="J21" s="152"/>
      <c r="K21" s="152"/>
      <c r="L21" s="152"/>
      <c r="M21" s="152"/>
      <c r="N21" s="152"/>
      <c r="O21" s="152"/>
      <c r="P21" s="152"/>
      <c r="Q21" s="152"/>
      <c r="R21" s="152"/>
      <c r="S21" s="152"/>
      <c r="T21" s="152"/>
      <c r="U21" s="152"/>
      <c r="V21" s="152"/>
      <c r="W21" s="152"/>
      <c r="X21" s="152"/>
      <c r="Y21" s="152"/>
      <c r="Z21" s="152"/>
      <c r="AA21" s="152"/>
      <c r="AB21" s="152"/>
    </row>
    <row r="22" spans="2:28">
      <c r="B22" s="28" t="s">
        <v>1289</v>
      </c>
      <c r="C22" s="68" t="s">
        <v>1290</v>
      </c>
      <c r="D22" s="80" t="s">
        <v>27</v>
      </c>
      <c r="E22" s="152"/>
      <c r="F22" s="152"/>
      <c r="G22" s="152"/>
      <c r="H22" s="152"/>
      <c r="I22" s="152"/>
      <c r="J22" s="152"/>
      <c r="K22" s="152"/>
      <c r="L22" s="152"/>
      <c r="M22" s="152"/>
      <c r="N22" s="152"/>
      <c r="O22" s="152"/>
      <c r="P22" s="152"/>
      <c r="Q22" s="152"/>
      <c r="R22" s="152"/>
      <c r="S22" s="152"/>
      <c r="T22" s="152"/>
      <c r="U22" s="152"/>
      <c r="V22" s="152"/>
      <c r="W22" s="152"/>
      <c r="X22" s="152"/>
      <c r="Y22" s="152"/>
      <c r="Z22" s="152"/>
      <c r="AA22" s="152"/>
      <c r="AB22" s="152"/>
    </row>
    <row r="23" spans="2:28">
      <c r="B23" s="30" t="s">
        <v>1291</v>
      </c>
      <c r="C23" s="69" t="s">
        <v>1217</v>
      </c>
      <c r="D23" s="80" t="s">
        <v>27</v>
      </c>
      <c r="E23" s="174"/>
      <c r="F23" s="174"/>
      <c r="G23" s="174"/>
      <c r="H23" s="174"/>
      <c r="I23" s="174"/>
      <c r="J23" s="174"/>
      <c r="K23" s="174"/>
      <c r="L23" s="174"/>
      <c r="M23" s="174"/>
      <c r="N23" s="174"/>
      <c r="O23" s="174"/>
      <c r="P23" s="174"/>
      <c r="Q23" s="174"/>
      <c r="R23" s="174"/>
      <c r="S23" s="174"/>
      <c r="T23" s="174"/>
      <c r="U23" s="174"/>
      <c r="V23" s="174"/>
      <c r="W23" s="174"/>
      <c r="X23" s="174"/>
      <c r="Y23" s="174"/>
      <c r="Z23" s="174"/>
      <c r="AA23" s="174"/>
      <c r="AB23" s="174"/>
    </row>
    <row r="24" spans="2:28">
      <c r="B24" s="30" t="s">
        <v>1292</v>
      </c>
      <c r="C24" s="69" t="s">
        <v>1244</v>
      </c>
      <c r="D24" s="80" t="s">
        <v>27</v>
      </c>
      <c r="E24" s="174"/>
      <c r="F24" s="174"/>
      <c r="G24" s="174"/>
      <c r="H24" s="174"/>
      <c r="I24" s="174"/>
      <c r="J24" s="174"/>
      <c r="K24" s="174"/>
      <c r="L24" s="174"/>
      <c r="M24" s="174"/>
      <c r="N24" s="174"/>
      <c r="O24" s="174"/>
      <c r="P24" s="174"/>
      <c r="Q24" s="174"/>
      <c r="R24" s="174"/>
      <c r="S24" s="174"/>
      <c r="T24" s="174"/>
      <c r="U24" s="174"/>
      <c r="V24" s="174"/>
      <c r="W24" s="174"/>
      <c r="X24" s="174"/>
      <c r="Y24" s="174"/>
      <c r="Z24" s="174"/>
      <c r="AA24" s="174"/>
      <c r="AB24" s="174"/>
    </row>
    <row r="25" spans="2:28">
      <c r="B25" s="30" t="s">
        <v>1293</v>
      </c>
      <c r="C25" s="69" t="s">
        <v>1246</v>
      </c>
      <c r="D25" s="80" t="s">
        <v>27</v>
      </c>
      <c r="E25" s="152"/>
      <c r="F25" s="152"/>
      <c r="G25" s="152"/>
      <c r="H25" s="152"/>
      <c r="I25" s="152"/>
      <c r="J25" s="152"/>
      <c r="K25" s="152"/>
      <c r="L25" s="152"/>
      <c r="M25" s="152"/>
      <c r="N25" s="152"/>
      <c r="O25" s="152"/>
      <c r="P25" s="152"/>
      <c r="Q25" s="152"/>
      <c r="R25" s="152"/>
      <c r="S25" s="152"/>
      <c r="T25" s="152"/>
      <c r="U25" s="152"/>
      <c r="V25" s="152"/>
      <c r="W25" s="152"/>
      <c r="X25" s="152"/>
      <c r="Y25" s="152"/>
      <c r="Z25" s="152"/>
      <c r="AA25" s="152"/>
      <c r="AB25" s="152"/>
    </row>
    <row r="26" spans="2:28">
      <c r="B26" s="20" t="s">
        <v>1294</v>
      </c>
      <c r="C26" s="74" t="s">
        <v>1248</v>
      </c>
      <c r="D26" s="81" t="s">
        <v>27</v>
      </c>
      <c r="E26" s="155"/>
      <c r="F26" s="155"/>
      <c r="G26" s="155"/>
      <c r="H26" s="155"/>
      <c r="I26" s="155"/>
      <c r="J26" s="155"/>
      <c r="K26" s="155"/>
      <c r="L26" s="155"/>
      <c r="M26" s="155"/>
      <c r="N26" s="155"/>
      <c r="O26" s="155"/>
      <c r="P26" s="155"/>
      <c r="Q26" s="155"/>
      <c r="R26" s="155"/>
      <c r="S26" s="155"/>
      <c r="T26" s="155"/>
      <c r="U26" s="155"/>
      <c r="V26" s="155"/>
      <c r="W26" s="155"/>
      <c r="X26" s="155"/>
      <c r="Y26" s="155"/>
      <c r="Z26" s="155"/>
      <c r="AA26" s="155"/>
      <c r="AB26" s="155"/>
    </row>
    <row r="27" spans="2:28">
      <c r="B27" s="124" t="s">
        <v>1295</v>
      </c>
      <c r="C27" s="125" t="s">
        <v>1296</v>
      </c>
      <c r="D27" s="126" t="s">
        <v>27</v>
      </c>
      <c r="E27" s="148"/>
      <c r="F27" s="148"/>
      <c r="G27" s="148"/>
      <c r="H27" s="148"/>
      <c r="I27" s="148"/>
      <c r="J27" s="148"/>
      <c r="K27" s="148"/>
      <c r="L27" s="148"/>
      <c r="M27" s="148"/>
      <c r="N27" s="148"/>
      <c r="O27" s="148"/>
      <c r="P27" s="148"/>
      <c r="Q27" s="148"/>
      <c r="R27" s="148"/>
      <c r="S27" s="148"/>
      <c r="T27" s="148"/>
      <c r="U27" s="148"/>
      <c r="V27" s="148"/>
      <c r="W27" s="148"/>
      <c r="X27" s="148"/>
      <c r="Y27" s="148"/>
      <c r="Z27" s="148"/>
      <c r="AA27" s="148"/>
      <c r="AB27" s="148"/>
    </row>
    <row r="28" spans="2:28">
      <c r="B28" s="28" t="s">
        <v>1297</v>
      </c>
      <c r="C28" s="68" t="s">
        <v>1298</v>
      </c>
      <c r="D28" s="80" t="s">
        <v>27</v>
      </c>
      <c r="E28" s="152"/>
      <c r="F28" s="152"/>
      <c r="G28" s="152"/>
      <c r="H28" s="152"/>
      <c r="I28" s="152"/>
      <c r="J28" s="152"/>
      <c r="K28" s="152"/>
      <c r="L28" s="152"/>
      <c r="M28" s="152"/>
      <c r="N28" s="152"/>
      <c r="O28" s="152"/>
      <c r="P28" s="152"/>
      <c r="Q28" s="152"/>
      <c r="R28" s="152"/>
      <c r="S28" s="152"/>
      <c r="T28" s="152"/>
      <c r="U28" s="152"/>
      <c r="V28" s="152"/>
      <c r="W28" s="152"/>
      <c r="X28" s="152"/>
      <c r="Y28" s="152"/>
      <c r="Z28" s="152"/>
      <c r="AA28" s="152"/>
      <c r="AB28" s="152"/>
    </row>
    <row r="29" spans="2:28">
      <c r="B29" s="30" t="s">
        <v>1299</v>
      </c>
      <c r="C29" s="69" t="s">
        <v>1217</v>
      </c>
      <c r="D29" s="80" t="s">
        <v>27</v>
      </c>
      <c r="E29" s="152"/>
      <c r="F29" s="152"/>
      <c r="G29" s="152"/>
      <c r="H29" s="152"/>
      <c r="I29" s="152"/>
      <c r="J29" s="152"/>
      <c r="K29" s="152"/>
      <c r="L29" s="152"/>
      <c r="M29" s="152"/>
      <c r="N29" s="152"/>
      <c r="O29" s="152"/>
      <c r="P29" s="152"/>
      <c r="Q29" s="152"/>
      <c r="R29" s="152"/>
      <c r="S29" s="152"/>
      <c r="T29" s="152"/>
      <c r="U29" s="152"/>
      <c r="V29" s="152"/>
      <c r="W29" s="152"/>
      <c r="X29" s="152"/>
      <c r="Y29" s="152"/>
      <c r="Z29" s="152"/>
      <c r="AA29" s="152"/>
      <c r="AB29" s="152"/>
    </row>
    <row r="30" spans="2:28">
      <c r="B30" s="30" t="s">
        <v>1300</v>
      </c>
      <c r="C30" s="70" t="s">
        <v>1219</v>
      </c>
      <c r="D30" s="80" t="s">
        <v>27</v>
      </c>
      <c r="E30" s="174"/>
      <c r="F30" s="174"/>
      <c r="G30" s="174"/>
      <c r="H30" s="174"/>
      <c r="I30" s="174"/>
      <c r="J30" s="174"/>
      <c r="K30" s="174"/>
      <c r="L30" s="174"/>
      <c r="M30" s="174"/>
      <c r="N30" s="174"/>
      <c r="O30" s="174"/>
      <c r="P30" s="174"/>
      <c r="Q30" s="174"/>
      <c r="R30" s="174"/>
      <c r="S30" s="174"/>
      <c r="T30" s="174"/>
      <c r="U30" s="174"/>
      <c r="V30" s="174"/>
      <c r="W30" s="174"/>
      <c r="X30" s="174"/>
      <c r="Y30" s="174"/>
      <c r="Z30" s="174"/>
      <c r="AA30" s="174"/>
      <c r="AB30" s="174"/>
    </row>
    <row r="31" spans="2:28">
      <c r="B31" s="30" t="s">
        <v>1301</v>
      </c>
      <c r="C31" s="116" t="s">
        <v>1221</v>
      </c>
      <c r="D31" s="80" t="s">
        <v>27</v>
      </c>
      <c r="E31" s="174"/>
      <c r="F31" s="174"/>
      <c r="G31" s="174"/>
      <c r="H31" s="174"/>
      <c r="I31" s="174"/>
      <c r="J31" s="174"/>
      <c r="K31" s="174"/>
      <c r="L31" s="174"/>
      <c r="M31" s="174"/>
      <c r="N31" s="174"/>
      <c r="O31" s="174"/>
      <c r="P31" s="174"/>
      <c r="Q31" s="174"/>
      <c r="R31" s="174"/>
      <c r="S31" s="174"/>
      <c r="T31" s="174"/>
      <c r="U31" s="174"/>
      <c r="V31" s="174"/>
      <c r="W31" s="174"/>
      <c r="X31" s="174"/>
      <c r="Y31" s="174"/>
      <c r="Z31" s="174"/>
      <c r="AA31" s="174"/>
      <c r="AB31" s="174"/>
    </row>
    <row r="32" spans="2:28">
      <c r="B32" s="30" t="s">
        <v>1302</v>
      </c>
      <c r="C32" s="116" t="s">
        <v>1223</v>
      </c>
      <c r="D32" s="80" t="s">
        <v>27</v>
      </c>
      <c r="E32" s="174"/>
      <c r="F32" s="174"/>
      <c r="G32" s="174"/>
      <c r="H32" s="174"/>
      <c r="I32" s="174"/>
      <c r="J32" s="174"/>
      <c r="K32" s="174"/>
      <c r="L32" s="174"/>
      <c r="M32" s="174"/>
      <c r="N32" s="174"/>
      <c r="O32" s="174"/>
      <c r="P32" s="174"/>
      <c r="Q32" s="174"/>
      <c r="R32" s="174"/>
      <c r="S32" s="174"/>
      <c r="T32" s="174"/>
      <c r="U32" s="174"/>
      <c r="V32" s="174"/>
      <c r="W32" s="174"/>
      <c r="X32" s="174"/>
      <c r="Y32" s="174"/>
      <c r="Z32" s="174"/>
      <c r="AA32" s="174"/>
      <c r="AB32" s="174"/>
    </row>
    <row r="33" spans="2:28">
      <c r="B33" s="30" t="s">
        <v>1303</v>
      </c>
      <c r="C33" s="70" t="s">
        <v>1225</v>
      </c>
      <c r="D33" s="80" t="s">
        <v>27</v>
      </c>
      <c r="E33" s="155"/>
      <c r="F33" s="155"/>
      <c r="G33" s="155"/>
      <c r="H33" s="155"/>
      <c r="I33" s="155"/>
      <c r="J33" s="155"/>
      <c r="K33" s="155"/>
      <c r="L33" s="155"/>
      <c r="M33" s="155"/>
      <c r="N33" s="155"/>
      <c r="O33" s="155"/>
      <c r="P33" s="155"/>
      <c r="Q33" s="155"/>
      <c r="R33" s="155"/>
      <c r="S33" s="155"/>
      <c r="T33" s="155"/>
      <c r="U33" s="155"/>
      <c r="V33" s="155"/>
      <c r="W33" s="155"/>
      <c r="X33" s="155"/>
      <c r="Y33" s="155"/>
      <c r="Z33" s="155"/>
      <c r="AA33" s="155"/>
      <c r="AB33" s="155"/>
    </row>
    <row r="34" spans="2:28">
      <c r="B34" s="30" t="s">
        <v>1304</v>
      </c>
      <c r="C34" s="70" t="s">
        <v>1227</v>
      </c>
      <c r="D34" s="80" t="s">
        <v>27</v>
      </c>
      <c r="E34" s="155"/>
      <c r="F34" s="155"/>
      <c r="G34" s="155"/>
      <c r="H34" s="155"/>
      <c r="I34" s="155"/>
      <c r="J34" s="155"/>
      <c r="K34" s="155"/>
      <c r="L34" s="155"/>
      <c r="M34" s="155"/>
      <c r="N34" s="155"/>
      <c r="O34" s="155"/>
      <c r="P34" s="155"/>
      <c r="Q34" s="155"/>
      <c r="R34" s="155"/>
      <c r="S34" s="155"/>
      <c r="T34" s="155"/>
      <c r="U34" s="155"/>
      <c r="V34" s="155"/>
      <c r="W34" s="155"/>
      <c r="X34" s="155"/>
      <c r="Y34" s="155"/>
      <c r="Z34" s="155"/>
      <c r="AA34" s="155"/>
      <c r="AB34" s="155"/>
    </row>
    <row r="35" spans="2:28">
      <c r="B35" s="30" t="s">
        <v>1305</v>
      </c>
      <c r="C35" s="70" t="s">
        <v>1229</v>
      </c>
      <c r="D35" s="80" t="s">
        <v>27</v>
      </c>
      <c r="E35" s="152"/>
      <c r="F35" s="152"/>
      <c r="G35" s="152"/>
      <c r="H35" s="152"/>
      <c r="I35" s="152"/>
      <c r="J35" s="152"/>
      <c r="K35" s="152"/>
      <c r="L35" s="152"/>
      <c r="M35" s="152"/>
      <c r="N35" s="152"/>
      <c r="O35" s="152"/>
      <c r="P35" s="152"/>
      <c r="Q35" s="152"/>
      <c r="R35" s="152"/>
      <c r="S35" s="152"/>
      <c r="T35" s="152"/>
      <c r="U35" s="152"/>
      <c r="V35" s="152"/>
      <c r="W35" s="152"/>
      <c r="X35" s="152"/>
      <c r="Y35" s="152"/>
      <c r="Z35" s="152"/>
      <c r="AA35" s="152"/>
      <c r="AB35" s="152"/>
    </row>
    <row r="36" spans="2:28">
      <c r="B36" s="30" t="s">
        <v>1306</v>
      </c>
      <c r="C36" s="69" t="s">
        <v>1231</v>
      </c>
      <c r="D36" s="80" t="s">
        <v>27</v>
      </c>
      <c r="E36" s="152"/>
      <c r="F36" s="152"/>
      <c r="G36" s="152"/>
      <c r="H36" s="152"/>
      <c r="I36" s="152"/>
      <c r="J36" s="152"/>
      <c r="K36" s="152"/>
      <c r="L36" s="152"/>
      <c r="M36" s="152"/>
      <c r="N36" s="152"/>
      <c r="O36" s="152"/>
      <c r="P36" s="152"/>
      <c r="Q36" s="152"/>
      <c r="R36" s="152"/>
      <c r="S36" s="152"/>
      <c r="T36" s="152"/>
      <c r="U36" s="152"/>
      <c r="V36" s="152"/>
      <c r="W36" s="152"/>
      <c r="X36" s="152"/>
      <c r="Y36" s="152"/>
      <c r="Z36" s="152"/>
      <c r="AA36" s="152"/>
      <c r="AB36" s="152"/>
    </row>
    <row r="37" spans="2:28">
      <c r="B37" s="30" t="s">
        <v>1307</v>
      </c>
      <c r="C37" s="69" t="s">
        <v>1233</v>
      </c>
      <c r="D37" s="80" t="s">
        <v>27</v>
      </c>
      <c r="E37" s="155"/>
      <c r="F37" s="155"/>
      <c r="G37" s="155"/>
      <c r="H37" s="155"/>
      <c r="I37" s="155"/>
      <c r="J37" s="155"/>
      <c r="K37" s="155"/>
      <c r="L37" s="155"/>
      <c r="M37" s="155"/>
      <c r="N37" s="155"/>
      <c r="O37" s="155"/>
      <c r="P37" s="155"/>
      <c r="Q37" s="155"/>
      <c r="R37" s="155"/>
      <c r="S37" s="155"/>
      <c r="T37" s="155"/>
      <c r="U37" s="155"/>
      <c r="V37" s="155"/>
      <c r="W37" s="155"/>
      <c r="X37" s="155"/>
      <c r="Y37" s="155"/>
      <c r="Z37" s="155"/>
      <c r="AA37" s="155"/>
      <c r="AB37" s="155"/>
    </row>
    <row r="38" spans="2:28">
      <c r="B38" s="30" t="s">
        <v>1308</v>
      </c>
      <c r="C38" s="69" t="s">
        <v>1235</v>
      </c>
      <c r="D38" s="80" t="s">
        <v>27</v>
      </c>
      <c r="E38" s="152"/>
      <c r="F38" s="152"/>
      <c r="G38" s="152"/>
      <c r="H38" s="152"/>
      <c r="I38" s="152"/>
      <c r="J38" s="152"/>
      <c r="K38" s="152"/>
      <c r="L38" s="152"/>
      <c r="M38" s="152"/>
      <c r="N38" s="152"/>
      <c r="O38" s="152"/>
      <c r="P38" s="152"/>
      <c r="Q38" s="152"/>
      <c r="R38" s="152"/>
      <c r="S38" s="152"/>
      <c r="T38" s="152"/>
      <c r="U38" s="152"/>
      <c r="V38" s="152"/>
      <c r="W38" s="152"/>
      <c r="X38" s="152"/>
      <c r="Y38" s="152"/>
      <c r="Z38" s="152"/>
      <c r="AA38" s="152"/>
      <c r="AB38" s="152"/>
    </row>
    <row r="39" spans="2:28">
      <c r="B39" s="30" t="s">
        <v>1309</v>
      </c>
      <c r="C39" s="69" t="s">
        <v>1237</v>
      </c>
      <c r="D39" s="80" t="s">
        <v>27</v>
      </c>
      <c r="E39" s="152"/>
      <c r="F39" s="152"/>
      <c r="G39" s="152"/>
      <c r="H39" s="152"/>
      <c r="I39" s="152"/>
      <c r="J39" s="152"/>
      <c r="K39" s="152"/>
      <c r="L39" s="152"/>
      <c r="M39" s="152"/>
      <c r="N39" s="152"/>
      <c r="O39" s="152"/>
      <c r="P39" s="152"/>
      <c r="Q39" s="152"/>
      <c r="R39" s="152"/>
      <c r="S39" s="152"/>
      <c r="T39" s="152"/>
      <c r="U39" s="152"/>
      <c r="V39" s="152"/>
      <c r="W39" s="152"/>
      <c r="X39" s="152"/>
      <c r="Y39" s="152"/>
      <c r="Z39" s="152"/>
      <c r="AA39" s="152"/>
      <c r="AB39" s="152"/>
    </row>
    <row r="40" spans="2:28">
      <c r="B40" s="31" t="s">
        <v>1310</v>
      </c>
      <c r="C40" s="72" t="s">
        <v>1239</v>
      </c>
      <c r="D40" s="90" t="s">
        <v>27</v>
      </c>
      <c r="E40" s="152"/>
      <c r="F40" s="152"/>
      <c r="G40" s="152"/>
      <c r="H40" s="152"/>
      <c r="I40" s="152"/>
      <c r="J40" s="152"/>
      <c r="K40" s="152"/>
      <c r="L40" s="152"/>
      <c r="M40" s="152"/>
      <c r="N40" s="152"/>
      <c r="O40" s="152"/>
      <c r="P40" s="152"/>
      <c r="Q40" s="152"/>
      <c r="R40" s="152"/>
      <c r="S40" s="152"/>
      <c r="T40" s="152"/>
      <c r="U40" s="152"/>
      <c r="V40" s="152"/>
      <c r="W40" s="152"/>
      <c r="X40" s="152"/>
      <c r="Y40" s="152"/>
      <c r="Z40" s="152"/>
      <c r="AA40" s="152"/>
      <c r="AB40" s="152"/>
    </row>
    <row r="41" spans="2:28">
      <c r="B41" s="28" t="s">
        <v>1311</v>
      </c>
      <c r="C41" s="68" t="s">
        <v>1312</v>
      </c>
      <c r="D41" s="80" t="s">
        <v>27</v>
      </c>
      <c r="E41" s="152"/>
      <c r="F41" s="152"/>
      <c r="G41" s="152"/>
      <c r="H41" s="152"/>
      <c r="I41" s="152"/>
      <c r="J41" s="152"/>
      <c r="K41" s="152"/>
      <c r="L41" s="152"/>
      <c r="M41" s="152"/>
      <c r="N41" s="152"/>
      <c r="O41" s="152"/>
      <c r="P41" s="152"/>
      <c r="Q41" s="152"/>
      <c r="R41" s="152"/>
      <c r="S41" s="152"/>
      <c r="T41" s="152"/>
      <c r="U41" s="152"/>
      <c r="V41" s="152"/>
      <c r="W41" s="152"/>
      <c r="X41" s="152"/>
      <c r="Y41" s="152"/>
      <c r="Z41" s="152"/>
      <c r="AA41" s="152"/>
      <c r="AB41" s="152"/>
    </row>
    <row r="42" spans="2:28">
      <c r="B42" s="30" t="s">
        <v>1313</v>
      </c>
      <c r="C42" s="69" t="s">
        <v>1217</v>
      </c>
      <c r="D42" s="80" t="s">
        <v>27</v>
      </c>
      <c r="E42" s="152"/>
      <c r="F42" s="152"/>
      <c r="G42" s="152"/>
      <c r="H42" s="152"/>
      <c r="I42" s="152"/>
      <c r="J42" s="152"/>
      <c r="K42" s="152"/>
      <c r="L42" s="152"/>
      <c r="M42" s="152"/>
      <c r="N42" s="152"/>
      <c r="O42" s="152"/>
      <c r="P42" s="152"/>
      <c r="Q42" s="152"/>
      <c r="R42" s="152"/>
      <c r="S42" s="152"/>
      <c r="T42" s="152"/>
      <c r="U42" s="152"/>
      <c r="V42" s="152"/>
      <c r="W42" s="152"/>
      <c r="X42" s="152"/>
      <c r="Y42" s="152"/>
      <c r="Z42" s="152"/>
      <c r="AA42" s="152"/>
      <c r="AB42" s="152"/>
    </row>
    <row r="43" spans="2:28">
      <c r="B43" s="30" t="s">
        <v>1314</v>
      </c>
      <c r="C43" s="69" t="s">
        <v>1244</v>
      </c>
      <c r="D43" s="80" t="s">
        <v>27</v>
      </c>
      <c r="E43" s="152"/>
      <c r="F43" s="152"/>
      <c r="G43" s="152"/>
      <c r="H43" s="152"/>
      <c r="I43" s="152"/>
      <c r="J43" s="152"/>
      <c r="K43" s="152"/>
      <c r="L43" s="152"/>
      <c r="M43" s="152"/>
      <c r="N43" s="152"/>
      <c r="O43" s="152"/>
      <c r="P43" s="152"/>
      <c r="Q43" s="152"/>
      <c r="R43" s="152"/>
      <c r="S43" s="152"/>
      <c r="T43" s="152"/>
      <c r="U43" s="152"/>
      <c r="V43" s="152"/>
      <c r="W43" s="152"/>
      <c r="X43" s="152"/>
      <c r="Y43" s="152"/>
      <c r="Z43" s="152"/>
      <c r="AA43" s="152"/>
      <c r="AB43" s="152"/>
    </row>
    <row r="44" spans="2:28">
      <c r="B44" s="30" t="s">
        <v>1315</v>
      </c>
      <c r="C44" s="69" t="s">
        <v>1246</v>
      </c>
      <c r="D44" s="80" t="s">
        <v>27</v>
      </c>
      <c r="E44" s="152"/>
      <c r="F44" s="152"/>
      <c r="G44" s="152"/>
      <c r="H44" s="152"/>
      <c r="I44" s="152"/>
      <c r="J44" s="152"/>
      <c r="K44" s="152"/>
      <c r="L44" s="152"/>
      <c r="M44" s="152"/>
      <c r="N44" s="152"/>
      <c r="O44" s="152"/>
      <c r="P44" s="152"/>
      <c r="Q44" s="152"/>
      <c r="R44" s="152"/>
      <c r="S44" s="152"/>
      <c r="T44" s="152"/>
      <c r="U44" s="152"/>
      <c r="V44" s="152"/>
      <c r="W44" s="152"/>
      <c r="X44" s="152"/>
      <c r="Y44" s="152"/>
      <c r="Z44" s="152"/>
      <c r="AA44" s="152"/>
      <c r="AB44" s="152"/>
    </row>
    <row r="45" spans="2:28">
      <c r="B45" s="20" t="s">
        <v>1316</v>
      </c>
      <c r="C45" s="74" t="s">
        <v>1248</v>
      </c>
      <c r="D45" s="81" t="s">
        <v>27</v>
      </c>
      <c r="E45" s="152"/>
      <c r="F45" s="152"/>
      <c r="G45" s="152"/>
      <c r="H45" s="152"/>
      <c r="I45" s="152"/>
      <c r="J45" s="152"/>
      <c r="K45" s="152"/>
      <c r="L45" s="152"/>
      <c r="M45" s="152"/>
      <c r="N45" s="152"/>
      <c r="O45" s="152"/>
      <c r="P45" s="152"/>
      <c r="Q45" s="152"/>
      <c r="R45" s="152"/>
      <c r="S45" s="152"/>
      <c r="T45" s="152"/>
      <c r="U45" s="152"/>
      <c r="V45" s="152"/>
      <c r="W45" s="152"/>
      <c r="X45" s="152"/>
      <c r="Y45" s="152"/>
      <c r="Z45" s="152"/>
      <c r="AA45" s="152"/>
      <c r="AB45" s="152"/>
    </row>
  </sheetData>
  <mergeCells count="10">
    <mergeCell ref="B5:C6"/>
    <mergeCell ref="E2:AB2"/>
    <mergeCell ref="E3:AB3"/>
    <mergeCell ref="E4:AB5"/>
    <mergeCell ref="E6:H6"/>
    <mergeCell ref="I6:L6"/>
    <mergeCell ref="M6:P6"/>
    <mergeCell ref="Q6:T6"/>
    <mergeCell ref="U6:X6"/>
    <mergeCell ref="Y6:AB6"/>
  </mergeCells>
  <hyperlinks>
    <hyperlink ref="B1" location="Indice!A1" display="Regresar" xr:uid="{00000000-0004-0000-0F00-000000000000}"/>
  </hyperlinks>
  <pageMargins left="0.7" right="0.7" top="0.75" bottom="0.75" header="0.3" footer="0.3"/>
  <ignoredErrors>
    <ignoredError sqref="B8:B45" numberStoredAsText="1"/>
  </ignoredError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1:AB38"/>
  <sheetViews>
    <sheetView showGridLines="0" zoomScaleNormal="100" workbookViewId="0">
      <pane xSplit="4" ySplit="7" topLeftCell="E8" activePane="bottomRight" state="frozen"/>
      <selection pane="topRight" activeCell="E1" sqref="E1"/>
      <selection pane="bottomLeft" activeCell="A8" sqref="A8"/>
      <selection pane="bottomRight" activeCell="C44" sqref="C44"/>
    </sheetView>
  </sheetViews>
  <sheetFormatPr baseColWidth="10" defaultRowHeight="15"/>
  <cols>
    <col min="1" max="2" width="11.42578125" style="86"/>
    <col min="3" max="3" width="73.5703125" style="86" customWidth="1"/>
    <col min="4" max="4" width="11.42578125" style="86"/>
    <col min="29" max="16384" width="11.42578125" style="86"/>
  </cols>
  <sheetData>
    <row r="1" spans="2:28">
      <c r="B1" s="112" t="s">
        <v>102</v>
      </c>
    </row>
    <row r="2" spans="2:28" ht="15.75">
      <c r="B2" s="38" t="s">
        <v>100</v>
      </c>
      <c r="C2" s="39"/>
      <c r="D2" s="22"/>
      <c r="E2" s="226" t="s">
        <v>1364</v>
      </c>
      <c r="F2" s="226"/>
      <c r="G2" s="226"/>
      <c r="H2" s="226"/>
      <c r="I2" s="226"/>
      <c r="J2" s="226"/>
      <c r="K2" s="226"/>
      <c r="L2" s="226"/>
      <c r="M2" s="226"/>
      <c r="N2" s="226"/>
      <c r="O2" s="226"/>
      <c r="P2" s="226"/>
      <c r="Q2" s="226"/>
      <c r="R2" s="226"/>
      <c r="S2" s="226"/>
      <c r="T2" s="226"/>
      <c r="U2" s="226"/>
      <c r="V2" s="226"/>
      <c r="W2" s="226"/>
      <c r="X2" s="226"/>
      <c r="Y2" s="226"/>
      <c r="Z2" s="226"/>
      <c r="AA2" s="226"/>
      <c r="AB2" s="226"/>
    </row>
    <row r="3" spans="2:28" ht="15.75">
      <c r="B3" s="38" t="s">
        <v>1317</v>
      </c>
      <c r="C3" s="40"/>
      <c r="D3" s="19"/>
      <c r="E3" s="226" t="s">
        <v>101</v>
      </c>
      <c r="F3" s="226"/>
      <c r="G3" s="226"/>
      <c r="H3" s="226"/>
      <c r="I3" s="226"/>
      <c r="J3" s="226"/>
      <c r="K3" s="226"/>
      <c r="L3" s="226"/>
      <c r="M3" s="226"/>
      <c r="N3" s="226"/>
      <c r="O3" s="226"/>
      <c r="P3" s="226"/>
      <c r="Q3" s="226"/>
      <c r="R3" s="226"/>
      <c r="S3" s="226"/>
      <c r="T3" s="226"/>
      <c r="U3" s="226"/>
      <c r="V3" s="226"/>
      <c r="W3" s="226"/>
      <c r="X3" s="226"/>
      <c r="Y3" s="226"/>
      <c r="Z3" s="226"/>
      <c r="AA3" s="226"/>
      <c r="AB3" s="226"/>
    </row>
    <row r="4" spans="2:28" ht="15" customHeight="1">
      <c r="B4" s="16"/>
      <c r="C4" s="17"/>
      <c r="D4" s="18"/>
      <c r="E4" s="227" t="s">
        <v>1370</v>
      </c>
      <c r="F4" s="228"/>
      <c r="G4" s="228"/>
      <c r="H4" s="228"/>
      <c r="I4" s="228"/>
      <c r="J4" s="228"/>
      <c r="K4" s="228"/>
      <c r="L4" s="228"/>
      <c r="M4" s="228"/>
      <c r="N4" s="228"/>
      <c r="O4" s="228"/>
      <c r="P4" s="228"/>
      <c r="Q4" s="228"/>
      <c r="R4" s="228"/>
      <c r="S4" s="228"/>
      <c r="T4" s="228"/>
      <c r="U4" s="228"/>
      <c r="V4" s="228"/>
      <c r="W4" s="228"/>
      <c r="X4" s="228"/>
      <c r="Y4" s="228"/>
      <c r="Z4" s="228"/>
      <c r="AA4" s="228"/>
      <c r="AB4" s="228"/>
    </row>
    <row r="5" spans="2:28" ht="15" customHeight="1">
      <c r="B5" s="232" t="s">
        <v>1318</v>
      </c>
      <c r="C5" s="233"/>
      <c r="D5" s="19"/>
      <c r="E5" s="227"/>
      <c r="F5" s="228"/>
      <c r="G5" s="228"/>
      <c r="H5" s="228"/>
      <c r="I5" s="228"/>
      <c r="J5" s="228"/>
      <c r="K5" s="228"/>
      <c r="L5" s="228"/>
      <c r="M5" s="228"/>
      <c r="N5" s="228"/>
      <c r="O5" s="228"/>
      <c r="P5" s="228"/>
      <c r="Q5" s="228"/>
      <c r="R5" s="228"/>
      <c r="S5" s="228"/>
      <c r="T5" s="228"/>
      <c r="U5" s="228"/>
      <c r="V5" s="228"/>
      <c r="W5" s="228"/>
      <c r="X5" s="228"/>
      <c r="Y5" s="228"/>
      <c r="Z5" s="228"/>
      <c r="AA5" s="228"/>
      <c r="AB5" s="228"/>
    </row>
    <row r="6" spans="2:28">
      <c r="B6" s="232"/>
      <c r="C6" s="233"/>
      <c r="D6" s="19"/>
      <c r="E6" s="229">
        <v>2014</v>
      </c>
      <c r="F6" s="230"/>
      <c r="G6" s="230"/>
      <c r="H6" s="231"/>
      <c r="I6" s="229">
        <v>2015</v>
      </c>
      <c r="J6" s="230"/>
      <c r="K6" s="230"/>
      <c r="L6" s="231"/>
      <c r="M6" s="229">
        <v>2016</v>
      </c>
      <c r="N6" s="230"/>
      <c r="O6" s="230"/>
      <c r="P6" s="231"/>
      <c r="Q6" s="229">
        <v>2017</v>
      </c>
      <c r="R6" s="230"/>
      <c r="S6" s="230"/>
      <c r="T6" s="231"/>
      <c r="U6" s="229">
        <v>2018</v>
      </c>
      <c r="V6" s="230"/>
      <c r="W6" s="230"/>
      <c r="X6" s="231"/>
      <c r="Y6" s="229">
        <v>2019</v>
      </c>
      <c r="Z6" s="230"/>
      <c r="AA6" s="230"/>
      <c r="AB6" s="231"/>
    </row>
    <row r="7" spans="2:28">
      <c r="B7" s="75"/>
      <c r="C7" s="76"/>
      <c r="D7" s="19"/>
      <c r="E7" s="173" t="s">
        <v>1366</v>
      </c>
      <c r="F7" s="173" t="s">
        <v>1367</v>
      </c>
      <c r="G7" s="173" t="s">
        <v>1368</v>
      </c>
      <c r="H7" s="173" t="s">
        <v>1369</v>
      </c>
      <c r="I7" s="173" t="s">
        <v>1366</v>
      </c>
      <c r="J7" s="173" t="s">
        <v>1367</v>
      </c>
      <c r="K7" s="173" t="s">
        <v>1368</v>
      </c>
      <c r="L7" s="173" t="s">
        <v>1369</v>
      </c>
      <c r="M7" s="173" t="s">
        <v>1366</v>
      </c>
      <c r="N7" s="173" t="s">
        <v>1367</v>
      </c>
      <c r="O7" s="173" t="s">
        <v>1368</v>
      </c>
      <c r="P7" s="173" t="s">
        <v>1369</v>
      </c>
      <c r="Q7" s="173" t="s">
        <v>1366</v>
      </c>
      <c r="R7" s="173" t="s">
        <v>1367</v>
      </c>
      <c r="S7" s="173" t="s">
        <v>1368</v>
      </c>
      <c r="T7" s="173" t="s">
        <v>1369</v>
      </c>
      <c r="U7" s="173" t="s">
        <v>1366</v>
      </c>
      <c r="V7" s="173" t="s">
        <v>1367</v>
      </c>
      <c r="W7" s="173" t="s">
        <v>1368</v>
      </c>
      <c r="X7" s="173" t="s">
        <v>1369</v>
      </c>
      <c r="Y7" s="173" t="s">
        <v>1366</v>
      </c>
      <c r="Z7" s="173" t="s">
        <v>1367</v>
      </c>
      <c r="AA7" s="173" t="s">
        <v>1368</v>
      </c>
      <c r="AB7" s="173" t="s">
        <v>1369</v>
      </c>
    </row>
    <row r="8" spans="2:28">
      <c r="B8" s="102" t="s">
        <v>216</v>
      </c>
      <c r="C8" s="123" t="s">
        <v>1319</v>
      </c>
      <c r="D8" s="127" t="s">
        <v>27</v>
      </c>
      <c r="E8" s="127"/>
      <c r="F8" s="175"/>
      <c r="G8" s="175"/>
      <c r="H8" s="175"/>
      <c r="I8" s="175"/>
      <c r="J8" s="175"/>
      <c r="K8" s="175"/>
      <c r="L8" s="175"/>
      <c r="M8" s="175"/>
      <c r="N8" s="175"/>
      <c r="O8" s="175"/>
      <c r="P8" s="175"/>
      <c r="Q8" s="175"/>
      <c r="R8" s="175"/>
      <c r="S8" s="175"/>
      <c r="T8" s="175"/>
      <c r="U8" s="175"/>
      <c r="V8" s="175"/>
      <c r="W8" s="175"/>
      <c r="X8" s="175"/>
      <c r="Y8" s="175"/>
      <c r="Z8" s="175"/>
      <c r="AA8" s="175"/>
      <c r="AB8" s="175"/>
    </row>
    <row r="9" spans="2:28">
      <c r="B9" s="87" t="s">
        <v>172</v>
      </c>
      <c r="C9" s="88" t="s">
        <v>1320</v>
      </c>
      <c r="D9" s="89" t="s">
        <v>27</v>
      </c>
      <c r="E9" s="155"/>
      <c r="F9" s="155"/>
      <c r="G9" s="155"/>
      <c r="H9" s="155"/>
      <c r="I9" s="155"/>
      <c r="J9" s="155"/>
      <c r="K9" s="155"/>
      <c r="L9" s="155"/>
      <c r="M9" s="155"/>
      <c r="N9" s="155"/>
      <c r="O9" s="155"/>
      <c r="P9" s="155"/>
      <c r="Q9" s="155"/>
      <c r="R9" s="155"/>
      <c r="S9" s="155"/>
      <c r="T9" s="155"/>
      <c r="U9" s="155"/>
      <c r="V9" s="155"/>
      <c r="W9" s="155"/>
      <c r="X9" s="155"/>
      <c r="Y9" s="155"/>
      <c r="Z9" s="155"/>
      <c r="AA9" s="155"/>
      <c r="AB9" s="155"/>
    </row>
    <row r="10" spans="2:28">
      <c r="B10" s="30" t="s">
        <v>1321</v>
      </c>
      <c r="C10" s="23" t="s">
        <v>686</v>
      </c>
      <c r="D10" s="80" t="s">
        <v>27</v>
      </c>
      <c r="E10" s="152"/>
      <c r="F10" s="152"/>
      <c r="G10" s="152"/>
      <c r="H10" s="152"/>
      <c r="I10" s="152"/>
      <c r="J10" s="152"/>
      <c r="K10" s="152"/>
      <c r="L10" s="152"/>
      <c r="M10" s="152"/>
      <c r="N10" s="152"/>
      <c r="O10" s="152"/>
      <c r="P10" s="152"/>
      <c r="Q10" s="152"/>
      <c r="R10" s="152"/>
      <c r="S10" s="152"/>
      <c r="T10" s="152"/>
      <c r="U10" s="152"/>
      <c r="V10" s="152"/>
      <c r="W10" s="152"/>
      <c r="X10" s="152"/>
      <c r="Y10" s="152"/>
      <c r="Z10" s="152"/>
      <c r="AA10" s="152"/>
      <c r="AB10" s="152"/>
    </row>
    <row r="11" spans="2:28">
      <c r="B11" s="30" t="s">
        <v>1322</v>
      </c>
      <c r="C11" s="23" t="s">
        <v>633</v>
      </c>
      <c r="D11" s="80" t="s">
        <v>27</v>
      </c>
      <c r="E11" s="152"/>
      <c r="F11" s="152"/>
      <c r="G11" s="152"/>
      <c r="H11" s="152"/>
      <c r="I11" s="152"/>
      <c r="J11" s="152"/>
      <c r="K11" s="152"/>
      <c r="L11" s="152"/>
      <c r="M11" s="152"/>
      <c r="N11" s="152"/>
      <c r="O11" s="152"/>
      <c r="P11" s="152"/>
      <c r="Q11" s="152"/>
      <c r="R11" s="152"/>
      <c r="S11" s="152"/>
      <c r="T11" s="152"/>
      <c r="U11" s="152"/>
      <c r="V11" s="152"/>
      <c r="W11" s="152"/>
      <c r="X11" s="152"/>
      <c r="Y11" s="152"/>
      <c r="Z11" s="152"/>
      <c r="AA11" s="152"/>
      <c r="AB11" s="152"/>
    </row>
    <row r="12" spans="2:28">
      <c r="B12" s="30" t="s">
        <v>1323</v>
      </c>
      <c r="C12" s="23" t="s">
        <v>635</v>
      </c>
      <c r="D12" s="80" t="s">
        <v>27</v>
      </c>
      <c r="E12" s="152"/>
      <c r="F12" s="152"/>
      <c r="G12" s="152"/>
      <c r="H12" s="152"/>
      <c r="I12" s="152"/>
      <c r="J12" s="152"/>
      <c r="K12" s="152"/>
      <c r="L12" s="152"/>
      <c r="M12" s="152"/>
      <c r="N12" s="152"/>
      <c r="O12" s="152"/>
      <c r="P12" s="152"/>
      <c r="Q12" s="152"/>
      <c r="R12" s="152"/>
      <c r="S12" s="152"/>
      <c r="T12" s="152"/>
      <c r="U12" s="152"/>
      <c r="V12" s="152"/>
      <c r="W12" s="152"/>
      <c r="X12" s="152"/>
      <c r="Y12" s="152"/>
      <c r="Z12" s="152"/>
      <c r="AA12" s="152"/>
      <c r="AB12" s="152"/>
    </row>
    <row r="13" spans="2:28">
      <c r="B13" s="30" t="s">
        <v>1324</v>
      </c>
      <c r="C13" s="23" t="s">
        <v>637</v>
      </c>
      <c r="D13" s="80" t="s">
        <v>27</v>
      </c>
      <c r="E13" s="152"/>
      <c r="F13" s="152"/>
      <c r="G13" s="152"/>
      <c r="H13" s="152"/>
      <c r="I13" s="152"/>
      <c r="J13" s="152"/>
      <c r="K13" s="152"/>
      <c r="L13" s="152"/>
      <c r="M13" s="152"/>
      <c r="N13" s="152"/>
      <c r="O13" s="152"/>
      <c r="P13" s="152"/>
      <c r="Q13" s="152"/>
      <c r="R13" s="152"/>
      <c r="S13" s="152"/>
      <c r="T13" s="152"/>
      <c r="U13" s="152"/>
      <c r="V13" s="152"/>
      <c r="W13" s="152"/>
      <c r="X13" s="152"/>
      <c r="Y13" s="152"/>
      <c r="Z13" s="152"/>
      <c r="AA13" s="152"/>
      <c r="AB13" s="152"/>
    </row>
    <row r="14" spans="2:28">
      <c r="B14" s="30" t="s">
        <v>178</v>
      </c>
      <c r="C14" s="19" t="s">
        <v>1325</v>
      </c>
      <c r="D14" s="80" t="s">
        <v>27</v>
      </c>
      <c r="E14" s="155"/>
      <c r="F14" s="155"/>
      <c r="G14" s="155"/>
      <c r="H14" s="155"/>
      <c r="I14" s="155"/>
      <c r="J14" s="155"/>
      <c r="K14" s="155"/>
      <c r="L14" s="155"/>
      <c r="M14" s="155"/>
      <c r="N14" s="155"/>
      <c r="O14" s="155"/>
      <c r="P14" s="155"/>
      <c r="Q14" s="155"/>
      <c r="R14" s="155"/>
      <c r="S14" s="155"/>
      <c r="T14" s="155"/>
      <c r="U14" s="155"/>
      <c r="V14" s="155"/>
      <c r="W14" s="155"/>
      <c r="X14" s="155"/>
      <c r="Y14" s="155"/>
      <c r="Z14" s="155"/>
      <c r="AA14" s="155"/>
      <c r="AB14" s="155"/>
    </row>
    <row r="15" spans="2:28">
      <c r="B15" s="30" t="s">
        <v>1326</v>
      </c>
      <c r="C15" s="23" t="s">
        <v>640</v>
      </c>
      <c r="D15" s="80" t="s">
        <v>27</v>
      </c>
      <c r="E15" s="152"/>
      <c r="F15" s="152"/>
      <c r="G15" s="152"/>
      <c r="H15" s="152"/>
      <c r="I15" s="152"/>
      <c r="J15" s="152"/>
      <c r="K15" s="152"/>
      <c r="L15" s="152"/>
      <c r="M15" s="152"/>
      <c r="N15" s="152"/>
      <c r="O15" s="152"/>
      <c r="P15" s="152"/>
      <c r="Q15" s="152"/>
      <c r="R15" s="152"/>
      <c r="S15" s="152"/>
      <c r="T15" s="152"/>
      <c r="U15" s="152"/>
      <c r="V15" s="152"/>
      <c r="W15" s="152"/>
      <c r="X15" s="152"/>
      <c r="Y15" s="152"/>
      <c r="Z15" s="152"/>
      <c r="AA15" s="152"/>
      <c r="AB15" s="152"/>
    </row>
    <row r="16" spans="2:28">
      <c r="B16" s="30" t="s">
        <v>1327</v>
      </c>
      <c r="C16" s="23" t="s">
        <v>642</v>
      </c>
      <c r="D16" s="80" t="s">
        <v>27</v>
      </c>
      <c r="E16" s="152"/>
      <c r="F16" s="152"/>
      <c r="G16" s="152"/>
      <c r="H16" s="152"/>
      <c r="I16" s="152"/>
      <c r="J16" s="152"/>
      <c r="K16" s="152"/>
      <c r="L16" s="152"/>
      <c r="M16" s="152"/>
      <c r="N16" s="152"/>
      <c r="O16" s="152"/>
      <c r="P16" s="152"/>
      <c r="Q16" s="152"/>
      <c r="R16" s="152"/>
      <c r="S16" s="152"/>
      <c r="T16" s="152"/>
      <c r="U16" s="152"/>
      <c r="V16" s="152"/>
      <c r="W16" s="152"/>
      <c r="X16" s="152"/>
      <c r="Y16" s="152"/>
      <c r="Z16" s="152"/>
      <c r="AA16" s="152"/>
      <c r="AB16" s="152"/>
    </row>
    <row r="17" spans="2:28">
      <c r="B17" s="30" t="s">
        <v>1328</v>
      </c>
      <c r="C17" s="23" t="s">
        <v>644</v>
      </c>
      <c r="D17" s="80" t="s">
        <v>27</v>
      </c>
      <c r="E17" s="152"/>
      <c r="F17" s="152"/>
      <c r="G17" s="152"/>
      <c r="H17" s="152"/>
      <c r="I17" s="152"/>
      <c r="J17" s="152"/>
      <c r="K17" s="152"/>
      <c r="L17" s="152"/>
      <c r="M17" s="152"/>
      <c r="N17" s="152"/>
      <c r="O17" s="152"/>
      <c r="P17" s="152"/>
      <c r="Q17" s="152"/>
      <c r="R17" s="152"/>
      <c r="S17" s="152"/>
      <c r="T17" s="152"/>
      <c r="U17" s="152"/>
      <c r="V17" s="152"/>
      <c r="W17" s="152"/>
      <c r="X17" s="152"/>
      <c r="Y17" s="152"/>
      <c r="Z17" s="152"/>
      <c r="AA17" s="152"/>
      <c r="AB17" s="152"/>
    </row>
    <row r="18" spans="2:28">
      <c r="B18" s="30" t="s">
        <v>1329</v>
      </c>
      <c r="C18" s="23" t="s">
        <v>646</v>
      </c>
      <c r="D18" s="80" t="s">
        <v>27</v>
      </c>
      <c r="E18" s="152"/>
      <c r="F18" s="152"/>
      <c r="G18" s="152"/>
      <c r="H18" s="152"/>
      <c r="I18" s="152"/>
      <c r="J18" s="152"/>
      <c r="K18" s="152"/>
      <c r="L18" s="152"/>
      <c r="M18" s="152"/>
      <c r="N18" s="152"/>
      <c r="O18" s="152"/>
      <c r="P18" s="152"/>
      <c r="Q18" s="152"/>
      <c r="R18" s="152"/>
      <c r="S18" s="152"/>
      <c r="T18" s="152"/>
      <c r="U18" s="152"/>
      <c r="V18" s="152"/>
      <c r="W18" s="152"/>
      <c r="X18" s="152"/>
      <c r="Y18" s="152"/>
      <c r="Z18" s="152"/>
      <c r="AA18" s="152"/>
      <c r="AB18" s="152"/>
    </row>
    <row r="19" spans="2:28">
      <c r="B19" s="30" t="s">
        <v>1330</v>
      </c>
      <c r="C19" s="23" t="s">
        <v>648</v>
      </c>
      <c r="D19" s="80" t="s">
        <v>27</v>
      </c>
      <c r="E19" s="152"/>
      <c r="F19" s="152"/>
      <c r="G19" s="152"/>
      <c r="H19" s="152"/>
      <c r="I19" s="152"/>
      <c r="J19" s="152"/>
      <c r="K19" s="152"/>
      <c r="L19" s="152"/>
      <c r="M19" s="152"/>
      <c r="N19" s="152"/>
      <c r="O19" s="152"/>
      <c r="P19" s="152"/>
      <c r="Q19" s="152"/>
      <c r="R19" s="152"/>
      <c r="S19" s="152"/>
      <c r="T19" s="152"/>
      <c r="U19" s="152"/>
      <c r="V19" s="152"/>
      <c r="W19" s="152"/>
      <c r="X19" s="152"/>
      <c r="Y19" s="152"/>
      <c r="Z19" s="152"/>
      <c r="AA19" s="152"/>
      <c r="AB19" s="152"/>
    </row>
    <row r="20" spans="2:28">
      <c r="B20" s="30" t="s">
        <v>1331</v>
      </c>
      <c r="C20" s="23" t="s">
        <v>650</v>
      </c>
      <c r="D20" s="80" t="s">
        <v>27</v>
      </c>
      <c r="E20" s="152"/>
      <c r="F20" s="152"/>
      <c r="G20" s="152"/>
      <c r="H20" s="152"/>
      <c r="I20" s="152"/>
      <c r="J20" s="152"/>
      <c r="K20" s="152"/>
      <c r="L20" s="152"/>
      <c r="M20" s="152"/>
      <c r="N20" s="152"/>
      <c r="O20" s="152"/>
      <c r="P20" s="152"/>
      <c r="Q20" s="152"/>
      <c r="R20" s="152"/>
      <c r="S20" s="152"/>
      <c r="T20" s="152"/>
      <c r="U20" s="152"/>
      <c r="V20" s="152"/>
      <c r="W20" s="152"/>
      <c r="X20" s="152"/>
      <c r="Y20" s="152"/>
      <c r="Z20" s="152"/>
      <c r="AA20" s="152"/>
      <c r="AB20" s="152"/>
    </row>
    <row r="21" spans="2:28">
      <c r="B21" s="30" t="s">
        <v>1332</v>
      </c>
      <c r="C21" s="23" t="s">
        <v>652</v>
      </c>
      <c r="D21" s="80" t="s">
        <v>27</v>
      </c>
      <c r="E21" s="152"/>
      <c r="F21" s="152"/>
      <c r="G21" s="152"/>
      <c r="H21" s="152"/>
      <c r="I21" s="152"/>
      <c r="J21" s="152"/>
      <c r="K21" s="152"/>
      <c r="L21" s="152"/>
      <c r="M21" s="152"/>
      <c r="N21" s="152"/>
      <c r="O21" s="152"/>
      <c r="P21" s="152"/>
      <c r="Q21" s="152"/>
      <c r="R21" s="152"/>
      <c r="S21" s="152"/>
      <c r="T21" s="152"/>
      <c r="U21" s="152"/>
      <c r="V21" s="152"/>
      <c r="W21" s="152"/>
      <c r="X21" s="152"/>
      <c r="Y21" s="152"/>
      <c r="Z21" s="152"/>
      <c r="AA21" s="152"/>
      <c r="AB21" s="152"/>
    </row>
    <row r="22" spans="2:28">
      <c r="B22" s="30" t="s">
        <v>1333</v>
      </c>
      <c r="C22" s="23" t="s">
        <v>654</v>
      </c>
      <c r="D22" s="80" t="s">
        <v>27</v>
      </c>
      <c r="E22" s="152"/>
      <c r="F22" s="152"/>
      <c r="G22" s="152"/>
      <c r="H22" s="152"/>
      <c r="I22" s="152"/>
      <c r="J22" s="152"/>
      <c r="K22" s="152"/>
      <c r="L22" s="152"/>
      <c r="M22" s="152"/>
      <c r="N22" s="152"/>
      <c r="O22" s="152"/>
      <c r="P22" s="152"/>
      <c r="Q22" s="152"/>
      <c r="R22" s="152"/>
      <c r="S22" s="152"/>
      <c r="T22" s="152"/>
      <c r="U22" s="152"/>
      <c r="V22" s="152"/>
      <c r="W22" s="152"/>
      <c r="X22" s="152"/>
      <c r="Y22" s="152"/>
      <c r="Z22" s="152"/>
      <c r="AA22" s="152"/>
      <c r="AB22" s="152"/>
    </row>
    <row r="23" spans="2:28">
      <c r="B23" s="30" t="s">
        <v>1334</v>
      </c>
      <c r="C23" s="23" t="s">
        <v>1335</v>
      </c>
      <c r="D23" s="80" t="s">
        <v>27</v>
      </c>
      <c r="E23" s="174"/>
      <c r="F23" s="174"/>
      <c r="G23" s="174"/>
      <c r="H23" s="174"/>
      <c r="I23" s="174"/>
      <c r="J23" s="174"/>
      <c r="K23" s="174"/>
      <c r="L23" s="174"/>
      <c r="M23" s="174"/>
      <c r="N23" s="174"/>
      <c r="O23" s="174"/>
      <c r="P23" s="174"/>
      <c r="Q23" s="174"/>
      <c r="R23" s="174"/>
      <c r="S23" s="174"/>
      <c r="T23" s="174"/>
      <c r="U23" s="174"/>
      <c r="V23" s="174"/>
      <c r="W23" s="174"/>
      <c r="X23" s="174"/>
      <c r="Y23" s="174"/>
      <c r="Z23" s="174"/>
      <c r="AA23" s="174"/>
      <c r="AB23" s="174"/>
    </row>
    <row r="24" spans="2:28">
      <c r="B24" s="30" t="s">
        <v>1336</v>
      </c>
      <c r="C24" s="23" t="s">
        <v>1337</v>
      </c>
      <c r="D24" s="80" t="s">
        <v>27</v>
      </c>
      <c r="E24" s="174"/>
      <c r="F24" s="174"/>
      <c r="G24" s="174"/>
      <c r="H24" s="174"/>
      <c r="I24" s="174"/>
      <c r="J24" s="174"/>
      <c r="K24" s="174"/>
      <c r="L24" s="174"/>
      <c r="M24" s="174"/>
      <c r="N24" s="174"/>
      <c r="O24" s="174"/>
      <c r="P24" s="174"/>
      <c r="Q24" s="174"/>
      <c r="R24" s="174"/>
      <c r="S24" s="174"/>
      <c r="T24" s="174"/>
      <c r="U24" s="174"/>
      <c r="V24" s="174"/>
      <c r="W24" s="174"/>
      <c r="X24" s="174"/>
      <c r="Y24" s="174"/>
      <c r="Z24" s="174"/>
      <c r="AA24" s="174"/>
      <c r="AB24" s="174"/>
    </row>
    <row r="25" spans="2:28">
      <c r="B25" s="31" t="s">
        <v>183</v>
      </c>
      <c r="C25" s="25" t="s">
        <v>1338</v>
      </c>
      <c r="D25" s="90" t="s">
        <v>27</v>
      </c>
      <c r="E25" s="152"/>
      <c r="F25" s="152"/>
      <c r="G25" s="152"/>
      <c r="H25" s="152"/>
      <c r="I25" s="152"/>
      <c r="J25" s="152"/>
      <c r="K25" s="152"/>
      <c r="L25" s="152"/>
      <c r="M25" s="152"/>
      <c r="N25" s="152"/>
      <c r="O25" s="152"/>
      <c r="P25" s="152"/>
      <c r="Q25" s="152"/>
      <c r="R25" s="152"/>
      <c r="S25" s="152"/>
      <c r="T25" s="152"/>
      <c r="U25" s="152"/>
      <c r="V25" s="152"/>
      <c r="W25" s="152"/>
      <c r="X25" s="152"/>
      <c r="Y25" s="152"/>
      <c r="Z25" s="152"/>
      <c r="AA25" s="152"/>
      <c r="AB25" s="152"/>
    </row>
    <row r="26" spans="2:28">
      <c r="B26" s="30" t="s">
        <v>1339</v>
      </c>
      <c r="C26" s="23" t="s">
        <v>659</v>
      </c>
      <c r="D26" s="19" t="s">
        <v>27</v>
      </c>
      <c r="E26" s="155"/>
      <c r="F26" s="155"/>
      <c r="G26" s="155"/>
      <c r="H26" s="155"/>
      <c r="I26" s="155"/>
      <c r="J26" s="155"/>
      <c r="K26" s="155"/>
      <c r="L26" s="155"/>
      <c r="M26" s="155"/>
      <c r="N26" s="155"/>
      <c r="O26" s="155"/>
      <c r="P26" s="155"/>
      <c r="Q26" s="155"/>
      <c r="R26" s="155"/>
      <c r="S26" s="155"/>
      <c r="T26" s="155"/>
      <c r="U26" s="155"/>
      <c r="V26" s="155"/>
      <c r="W26" s="155"/>
      <c r="X26" s="155"/>
      <c r="Y26" s="155"/>
      <c r="Z26" s="155"/>
      <c r="AA26" s="155"/>
      <c r="AB26" s="155"/>
    </row>
    <row r="27" spans="2:28">
      <c r="B27" s="30" t="s">
        <v>1340</v>
      </c>
      <c r="C27" s="23" t="s">
        <v>661</v>
      </c>
      <c r="D27" s="19" t="s">
        <v>27</v>
      </c>
      <c r="E27" s="152"/>
      <c r="F27" s="152"/>
      <c r="G27" s="152"/>
      <c r="H27" s="152"/>
      <c r="I27" s="152"/>
      <c r="J27" s="152"/>
      <c r="K27" s="152"/>
      <c r="L27" s="152"/>
      <c r="M27" s="152"/>
      <c r="N27" s="152"/>
      <c r="O27" s="152"/>
      <c r="P27" s="152"/>
      <c r="Q27" s="152"/>
      <c r="R27" s="152"/>
      <c r="S27" s="152"/>
      <c r="T27" s="152"/>
      <c r="U27" s="152"/>
      <c r="V27" s="152"/>
      <c r="W27" s="152"/>
      <c r="X27" s="152"/>
      <c r="Y27" s="152"/>
      <c r="Z27" s="152"/>
      <c r="AA27" s="152"/>
      <c r="AB27" s="152"/>
    </row>
    <row r="28" spans="2:28">
      <c r="B28" s="30" t="s">
        <v>1341</v>
      </c>
      <c r="C28" s="23" t="s">
        <v>663</v>
      </c>
      <c r="D28" s="19" t="s">
        <v>27</v>
      </c>
      <c r="E28" s="152"/>
      <c r="F28" s="152"/>
      <c r="G28" s="152"/>
      <c r="H28" s="152"/>
      <c r="I28" s="152"/>
      <c r="J28" s="152"/>
      <c r="K28" s="152"/>
      <c r="L28" s="152"/>
      <c r="M28" s="152"/>
      <c r="N28" s="152"/>
      <c r="O28" s="152"/>
      <c r="P28" s="152"/>
      <c r="Q28" s="152"/>
      <c r="R28" s="152"/>
      <c r="S28" s="152"/>
      <c r="T28" s="152"/>
      <c r="U28" s="152"/>
      <c r="V28" s="152"/>
      <c r="W28" s="152"/>
      <c r="X28" s="152"/>
      <c r="Y28" s="152"/>
      <c r="Z28" s="152"/>
      <c r="AA28" s="152"/>
      <c r="AB28" s="152"/>
    </row>
    <row r="29" spans="2:28">
      <c r="B29" s="30" t="s">
        <v>1342</v>
      </c>
      <c r="C29" s="23" t="s">
        <v>665</v>
      </c>
      <c r="D29" s="19" t="s">
        <v>27</v>
      </c>
      <c r="E29" s="152"/>
      <c r="F29" s="152"/>
      <c r="G29" s="152"/>
      <c r="H29" s="152"/>
      <c r="I29" s="152"/>
      <c r="J29" s="152"/>
      <c r="K29" s="152"/>
      <c r="L29" s="152"/>
      <c r="M29" s="152"/>
      <c r="N29" s="152"/>
      <c r="O29" s="152"/>
      <c r="P29" s="152"/>
      <c r="Q29" s="152"/>
      <c r="R29" s="152"/>
      <c r="S29" s="152"/>
      <c r="T29" s="152"/>
      <c r="U29" s="152"/>
      <c r="V29" s="152"/>
      <c r="W29" s="152"/>
      <c r="X29" s="152"/>
      <c r="Y29" s="152"/>
      <c r="Z29" s="152"/>
      <c r="AA29" s="152"/>
      <c r="AB29" s="152"/>
    </row>
    <row r="30" spans="2:28">
      <c r="B30" s="30" t="s">
        <v>1343</v>
      </c>
      <c r="C30" s="23" t="s">
        <v>667</v>
      </c>
      <c r="D30" s="19" t="s">
        <v>27</v>
      </c>
      <c r="E30" s="174"/>
      <c r="F30" s="174"/>
      <c r="G30" s="174"/>
      <c r="H30" s="174"/>
      <c r="I30" s="174"/>
      <c r="J30" s="174"/>
      <c r="K30" s="174"/>
      <c r="L30" s="174"/>
      <c r="M30" s="174"/>
      <c r="N30" s="174"/>
      <c r="O30" s="174"/>
      <c r="P30" s="174"/>
      <c r="Q30" s="174"/>
      <c r="R30" s="174"/>
      <c r="S30" s="174"/>
      <c r="T30" s="174"/>
      <c r="U30" s="174"/>
      <c r="V30" s="174"/>
      <c r="W30" s="174"/>
      <c r="X30" s="174"/>
      <c r="Y30" s="174"/>
      <c r="Z30" s="174"/>
      <c r="AA30" s="174"/>
      <c r="AB30" s="174"/>
    </row>
    <row r="31" spans="2:28">
      <c r="B31" s="30" t="s">
        <v>1344</v>
      </c>
      <c r="C31" s="23" t="s">
        <v>669</v>
      </c>
      <c r="D31" s="19" t="s">
        <v>27</v>
      </c>
      <c r="E31" s="174"/>
      <c r="F31" s="174"/>
      <c r="G31" s="174"/>
      <c r="H31" s="174"/>
      <c r="I31" s="174"/>
      <c r="J31" s="174"/>
      <c r="K31" s="174"/>
      <c r="L31" s="174"/>
      <c r="M31" s="174"/>
      <c r="N31" s="174"/>
      <c r="O31" s="174"/>
      <c r="P31" s="174"/>
      <c r="Q31" s="174"/>
      <c r="R31" s="174"/>
      <c r="S31" s="174"/>
      <c r="T31" s="174"/>
      <c r="U31" s="174"/>
      <c r="V31" s="174"/>
      <c r="W31" s="174"/>
      <c r="X31" s="174"/>
      <c r="Y31" s="174"/>
      <c r="Z31" s="174"/>
      <c r="AA31" s="174"/>
      <c r="AB31" s="174"/>
    </row>
    <row r="32" spans="2:28">
      <c r="B32" s="30" t="s">
        <v>1345</v>
      </c>
      <c r="C32" s="23" t="s">
        <v>671</v>
      </c>
      <c r="D32" s="19" t="s">
        <v>27</v>
      </c>
      <c r="E32" s="174"/>
      <c r="F32" s="174"/>
      <c r="G32" s="174"/>
      <c r="H32" s="174"/>
      <c r="I32" s="174"/>
      <c r="J32" s="174"/>
      <c r="K32" s="174"/>
      <c r="L32" s="174"/>
      <c r="M32" s="174"/>
      <c r="N32" s="174"/>
      <c r="O32" s="174"/>
      <c r="P32" s="174"/>
      <c r="Q32" s="174"/>
      <c r="R32" s="174"/>
      <c r="S32" s="174"/>
      <c r="T32" s="174"/>
      <c r="U32" s="174"/>
      <c r="V32" s="174"/>
      <c r="W32" s="174"/>
      <c r="X32" s="174"/>
      <c r="Y32" s="174"/>
      <c r="Z32" s="174"/>
      <c r="AA32" s="174"/>
      <c r="AB32" s="174"/>
    </row>
    <row r="33" spans="2:28">
      <c r="B33" s="30" t="s">
        <v>1346</v>
      </c>
      <c r="C33" s="23" t="s">
        <v>673</v>
      </c>
      <c r="D33" s="19" t="s">
        <v>27</v>
      </c>
      <c r="E33" s="155"/>
      <c r="F33" s="155"/>
      <c r="G33" s="155"/>
      <c r="H33" s="155"/>
      <c r="I33" s="155"/>
      <c r="J33" s="155"/>
      <c r="K33" s="155"/>
      <c r="L33" s="155"/>
      <c r="M33" s="155"/>
      <c r="N33" s="155"/>
      <c r="O33" s="155"/>
      <c r="P33" s="155"/>
      <c r="Q33" s="155"/>
      <c r="R33" s="155"/>
      <c r="S33" s="155"/>
      <c r="T33" s="155"/>
      <c r="U33" s="155"/>
      <c r="V33" s="155"/>
      <c r="W33" s="155"/>
      <c r="X33" s="155"/>
      <c r="Y33" s="155"/>
      <c r="Z33" s="155"/>
      <c r="AA33" s="155"/>
      <c r="AB33" s="155"/>
    </row>
    <row r="34" spans="2:28">
      <c r="B34" s="28" t="s">
        <v>1347</v>
      </c>
      <c r="C34" s="68" t="s">
        <v>1348</v>
      </c>
      <c r="D34" s="19" t="s">
        <v>27</v>
      </c>
      <c r="E34" s="155"/>
      <c r="F34" s="155"/>
      <c r="G34" s="155"/>
      <c r="H34" s="155"/>
      <c r="I34" s="155"/>
      <c r="J34" s="155"/>
      <c r="K34" s="155"/>
      <c r="L34" s="155"/>
      <c r="M34" s="155"/>
      <c r="N34" s="155"/>
      <c r="O34" s="155"/>
      <c r="P34" s="155"/>
      <c r="Q34" s="155"/>
      <c r="R34" s="155"/>
      <c r="S34" s="155"/>
      <c r="T34" s="155"/>
      <c r="U34" s="155"/>
      <c r="V34" s="155"/>
      <c r="W34" s="155"/>
      <c r="X34" s="155"/>
      <c r="Y34" s="155"/>
      <c r="Z34" s="155"/>
      <c r="AA34" s="155"/>
      <c r="AB34" s="155"/>
    </row>
    <row r="35" spans="2:28">
      <c r="B35" s="91" t="s">
        <v>1349</v>
      </c>
      <c r="C35" s="92" t="s">
        <v>1350</v>
      </c>
      <c r="D35" s="21" t="s">
        <v>27</v>
      </c>
      <c r="E35" s="152"/>
      <c r="F35" s="152"/>
      <c r="G35" s="152"/>
      <c r="H35" s="152"/>
      <c r="I35" s="152"/>
      <c r="J35" s="152"/>
      <c r="K35" s="152"/>
      <c r="L35" s="152"/>
      <c r="M35" s="152"/>
      <c r="N35" s="152"/>
      <c r="O35" s="152"/>
      <c r="P35" s="152"/>
      <c r="Q35" s="152"/>
      <c r="R35" s="152"/>
      <c r="S35" s="152"/>
      <c r="T35" s="152"/>
      <c r="U35" s="152"/>
      <c r="V35" s="152"/>
      <c r="W35" s="152"/>
      <c r="X35" s="152"/>
      <c r="Y35" s="152"/>
      <c r="Z35" s="152"/>
      <c r="AA35" s="152"/>
      <c r="AB35" s="152"/>
    </row>
    <row r="36" spans="2:28">
      <c r="B36" s="30" t="s">
        <v>25</v>
      </c>
      <c r="C36" s="35" t="s">
        <v>89</v>
      </c>
      <c r="D36" s="19" t="s">
        <v>27</v>
      </c>
      <c r="E36" s="152"/>
      <c r="F36" s="152"/>
      <c r="G36" s="152"/>
      <c r="H36" s="152"/>
      <c r="I36" s="152"/>
      <c r="J36" s="152"/>
      <c r="K36" s="152"/>
      <c r="L36" s="152"/>
      <c r="M36" s="152"/>
      <c r="N36" s="152"/>
      <c r="O36" s="152"/>
      <c r="P36" s="152"/>
      <c r="Q36" s="152"/>
      <c r="R36" s="152"/>
      <c r="S36" s="152"/>
      <c r="T36" s="152"/>
      <c r="U36" s="152"/>
      <c r="V36" s="152"/>
      <c r="W36" s="152"/>
      <c r="X36" s="152"/>
      <c r="Y36" s="152"/>
      <c r="Z36" s="152"/>
      <c r="AA36" s="152"/>
      <c r="AB36" s="152"/>
    </row>
    <row r="37" spans="2:28">
      <c r="B37" s="20" t="s">
        <v>189</v>
      </c>
      <c r="C37" s="32" t="s">
        <v>1351</v>
      </c>
      <c r="D37" s="21" t="s">
        <v>27</v>
      </c>
      <c r="E37" s="155"/>
      <c r="F37" s="155"/>
      <c r="G37" s="155"/>
      <c r="H37" s="155"/>
      <c r="I37" s="155"/>
      <c r="J37" s="155"/>
      <c r="K37" s="155"/>
      <c r="L37" s="155"/>
      <c r="M37" s="155"/>
      <c r="N37" s="155"/>
      <c r="O37" s="155"/>
      <c r="P37" s="155"/>
      <c r="Q37" s="155"/>
      <c r="R37" s="155"/>
      <c r="S37" s="155"/>
      <c r="T37" s="155"/>
      <c r="U37" s="155"/>
      <c r="V37" s="155"/>
      <c r="W37" s="155"/>
      <c r="X37" s="155"/>
      <c r="Y37" s="155"/>
      <c r="Z37" s="155"/>
      <c r="AA37" s="155"/>
      <c r="AB37" s="155"/>
    </row>
    <row r="38" spans="2:28">
      <c r="E38" s="15"/>
      <c r="F38" s="15"/>
      <c r="G38" s="15"/>
      <c r="H38" s="15"/>
      <c r="I38" s="15"/>
    </row>
  </sheetData>
  <mergeCells count="10">
    <mergeCell ref="B5:C6"/>
    <mergeCell ref="E2:AB2"/>
    <mergeCell ref="E3:AB3"/>
    <mergeCell ref="E4:AB5"/>
    <mergeCell ref="E6:H6"/>
    <mergeCell ref="I6:L6"/>
    <mergeCell ref="M6:P6"/>
    <mergeCell ref="Q6:T6"/>
    <mergeCell ref="U6:X6"/>
    <mergeCell ref="Y6:AB6"/>
  </mergeCells>
  <hyperlinks>
    <hyperlink ref="B1" location="Indice!A1" display="Regresar" xr:uid="{00000000-0004-0000-1000-000000000000}"/>
  </hyperlinks>
  <pageMargins left="0.7" right="0.7" top="0.75" bottom="0.75" header="0.3" footer="0.3"/>
  <ignoredErrors>
    <ignoredError sqref="B8:B37" numberStoredAsText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J47"/>
  <sheetViews>
    <sheetView showGridLines="0" topLeftCell="S1" zoomScale="85" zoomScaleNormal="85" workbookViewId="0">
      <selection activeCell="B8" sqref="B8:D8"/>
    </sheetView>
  </sheetViews>
  <sheetFormatPr baseColWidth="10" defaultRowHeight="15"/>
  <cols>
    <col min="1" max="1" width="11.5703125" hidden="1" customWidth="1"/>
    <col min="2" max="2" width="8.5703125" customWidth="1"/>
    <col min="3" max="3" width="42.5703125" customWidth="1"/>
    <col min="4" max="4" width="3.140625" customWidth="1"/>
  </cols>
  <sheetData>
    <row r="1" spans="2:36">
      <c r="B1" s="7" t="s">
        <v>102</v>
      </c>
    </row>
    <row r="2" spans="2:36" ht="15.75">
      <c r="B2" s="142" t="s">
        <v>100</v>
      </c>
      <c r="C2" s="143"/>
      <c r="D2" s="144"/>
      <c r="E2" s="226" t="s">
        <v>1364</v>
      </c>
      <c r="F2" s="226"/>
      <c r="G2" s="226"/>
      <c r="H2" s="226"/>
      <c r="I2" s="226"/>
      <c r="J2" s="226"/>
      <c r="K2" s="226"/>
      <c r="L2" s="226"/>
      <c r="M2" s="226"/>
      <c r="N2" s="226"/>
      <c r="O2" s="226"/>
      <c r="P2" s="226"/>
      <c r="Q2" s="226"/>
      <c r="R2" s="226"/>
      <c r="S2" s="226"/>
      <c r="T2" s="226"/>
      <c r="U2" s="226"/>
      <c r="V2" s="226"/>
      <c r="W2" s="226"/>
      <c r="X2" s="226"/>
      <c r="Y2" s="226"/>
      <c r="Z2" s="226"/>
      <c r="AA2" s="226"/>
      <c r="AB2" s="226"/>
      <c r="AC2" s="227"/>
      <c r="AD2" s="228"/>
      <c r="AE2" s="228"/>
      <c r="AF2" s="228"/>
      <c r="AG2" s="227"/>
      <c r="AH2" s="228"/>
      <c r="AI2" s="228"/>
      <c r="AJ2" s="228"/>
    </row>
    <row r="3" spans="2:36" ht="15.75">
      <c r="B3" s="145" t="s">
        <v>23</v>
      </c>
      <c r="C3" s="11"/>
      <c r="D3" s="12"/>
      <c r="E3" s="226" t="s">
        <v>101</v>
      </c>
      <c r="F3" s="226"/>
      <c r="G3" s="226"/>
      <c r="H3" s="226"/>
      <c r="I3" s="226"/>
      <c r="J3" s="226"/>
      <c r="K3" s="226"/>
      <c r="L3" s="226"/>
      <c r="M3" s="226"/>
      <c r="N3" s="226"/>
      <c r="O3" s="226"/>
      <c r="P3" s="226"/>
      <c r="Q3" s="226"/>
      <c r="R3" s="226"/>
      <c r="S3" s="226"/>
      <c r="T3" s="226"/>
      <c r="U3" s="226"/>
      <c r="V3" s="226"/>
      <c r="W3" s="226"/>
      <c r="X3" s="226"/>
      <c r="Y3" s="226"/>
      <c r="Z3" s="226"/>
      <c r="AA3" s="226"/>
      <c r="AB3" s="226"/>
      <c r="AC3" s="227"/>
      <c r="AD3" s="228"/>
      <c r="AE3" s="228"/>
      <c r="AF3" s="228"/>
      <c r="AG3" s="227"/>
      <c r="AH3" s="228"/>
      <c r="AI3" s="228"/>
      <c r="AJ3" s="228"/>
    </row>
    <row r="4" spans="2:36" ht="15" customHeight="1">
      <c r="B4" s="16"/>
      <c r="C4" s="17"/>
      <c r="D4" s="18"/>
      <c r="E4" s="227" t="s">
        <v>1370</v>
      </c>
      <c r="F4" s="228"/>
      <c r="G4" s="228"/>
      <c r="H4" s="228"/>
      <c r="I4" s="228"/>
      <c r="J4" s="228"/>
      <c r="K4" s="228"/>
      <c r="L4" s="228"/>
      <c r="M4" s="228"/>
      <c r="N4" s="228"/>
      <c r="O4" s="228"/>
      <c r="P4" s="228"/>
      <c r="Q4" s="228"/>
      <c r="R4" s="228"/>
      <c r="S4" s="228"/>
      <c r="T4" s="228"/>
      <c r="U4" s="228"/>
      <c r="V4" s="228"/>
      <c r="W4" s="228"/>
      <c r="X4" s="228"/>
      <c r="Y4" s="228"/>
      <c r="Z4" s="228"/>
      <c r="AA4" s="228"/>
      <c r="AB4" s="228"/>
      <c r="AC4" s="227"/>
      <c r="AD4" s="228"/>
      <c r="AE4" s="228"/>
      <c r="AF4" s="228"/>
      <c r="AG4" s="227"/>
      <c r="AH4" s="228"/>
      <c r="AI4" s="228"/>
      <c r="AJ4" s="228"/>
    </row>
    <row r="5" spans="2:36" ht="15" customHeight="1">
      <c r="B5" s="224" t="s">
        <v>24</v>
      </c>
      <c r="C5" s="225"/>
      <c r="D5" s="19"/>
      <c r="E5" s="227"/>
      <c r="F5" s="228"/>
      <c r="G5" s="228"/>
      <c r="H5" s="228"/>
      <c r="I5" s="228"/>
      <c r="J5" s="228"/>
      <c r="K5" s="228"/>
      <c r="L5" s="228"/>
      <c r="M5" s="228"/>
      <c r="N5" s="228"/>
      <c r="O5" s="228"/>
      <c r="P5" s="228"/>
      <c r="Q5" s="228"/>
      <c r="R5" s="228"/>
      <c r="S5" s="228"/>
      <c r="T5" s="228"/>
      <c r="U5" s="228"/>
      <c r="V5" s="228"/>
      <c r="W5" s="228"/>
      <c r="X5" s="228"/>
      <c r="Y5" s="228"/>
      <c r="Z5" s="228"/>
      <c r="AA5" s="228"/>
      <c r="AB5" s="228"/>
      <c r="AC5" s="227"/>
      <c r="AD5" s="228"/>
      <c r="AE5" s="228"/>
      <c r="AF5" s="228"/>
      <c r="AG5" s="227"/>
      <c r="AH5" s="228"/>
      <c r="AI5" s="228"/>
      <c r="AJ5" s="228"/>
    </row>
    <row r="6" spans="2:36">
      <c r="B6" s="224"/>
      <c r="C6" s="225"/>
      <c r="D6" s="19"/>
      <c r="E6" s="229">
        <v>2014</v>
      </c>
      <c r="F6" s="230"/>
      <c r="G6" s="230"/>
      <c r="H6" s="231"/>
      <c r="I6" s="229">
        <v>2015</v>
      </c>
      <c r="J6" s="230"/>
      <c r="K6" s="230"/>
      <c r="L6" s="231"/>
      <c r="M6" s="229">
        <v>2016</v>
      </c>
      <c r="N6" s="230"/>
      <c r="O6" s="230"/>
      <c r="P6" s="231"/>
      <c r="Q6" s="229">
        <v>2017</v>
      </c>
      <c r="R6" s="230"/>
      <c r="S6" s="230"/>
      <c r="T6" s="231"/>
      <c r="U6" s="229">
        <v>2018</v>
      </c>
      <c r="V6" s="230"/>
      <c r="W6" s="230"/>
      <c r="X6" s="231"/>
      <c r="Y6" s="229">
        <v>2019</v>
      </c>
      <c r="Z6" s="230"/>
      <c r="AA6" s="230"/>
      <c r="AB6" s="231"/>
      <c r="AC6" s="229">
        <v>2020</v>
      </c>
      <c r="AD6" s="230"/>
      <c r="AE6" s="230"/>
      <c r="AF6" s="231"/>
      <c r="AG6" s="229">
        <v>2021</v>
      </c>
      <c r="AH6" s="230"/>
      <c r="AI6" s="230"/>
      <c r="AJ6" s="231"/>
    </row>
    <row r="7" spans="2:36">
      <c r="B7" s="20"/>
      <c r="C7" s="21"/>
      <c r="D7" s="21"/>
      <c r="E7" s="153" t="s">
        <v>1366</v>
      </c>
      <c r="F7" s="153" t="s">
        <v>1367</v>
      </c>
      <c r="G7" s="153" t="s">
        <v>1368</v>
      </c>
      <c r="H7" s="153" t="s">
        <v>1369</v>
      </c>
      <c r="I7" s="153" t="s">
        <v>1366</v>
      </c>
      <c r="J7" s="153" t="s">
        <v>1367</v>
      </c>
      <c r="K7" s="153" t="s">
        <v>1368</v>
      </c>
      <c r="L7" s="153" t="s">
        <v>1369</v>
      </c>
      <c r="M7" s="153" t="s">
        <v>1366</v>
      </c>
      <c r="N7" s="153" t="s">
        <v>1367</v>
      </c>
      <c r="O7" s="153" t="s">
        <v>1368</v>
      </c>
      <c r="P7" s="153" t="s">
        <v>1369</v>
      </c>
      <c r="Q7" s="153" t="s">
        <v>1366</v>
      </c>
      <c r="R7" s="153" t="s">
        <v>1367</v>
      </c>
      <c r="S7" s="153" t="s">
        <v>1368</v>
      </c>
      <c r="T7" s="153" t="s">
        <v>1369</v>
      </c>
      <c r="U7" s="153" t="s">
        <v>1366</v>
      </c>
      <c r="V7" s="153" t="s">
        <v>1367</v>
      </c>
      <c r="W7" s="153" t="s">
        <v>1368</v>
      </c>
      <c r="X7" s="153" t="s">
        <v>1369</v>
      </c>
      <c r="Y7" s="153" t="s">
        <v>1366</v>
      </c>
      <c r="Z7" s="153" t="s">
        <v>1367</v>
      </c>
      <c r="AA7" s="153" t="s">
        <v>1368</v>
      </c>
      <c r="AB7" s="153" t="s">
        <v>1369</v>
      </c>
      <c r="AC7" s="153" t="s">
        <v>1366</v>
      </c>
      <c r="AD7" s="153" t="s">
        <v>1367</v>
      </c>
      <c r="AE7" s="153" t="s">
        <v>1368</v>
      </c>
      <c r="AF7" s="153" t="s">
        <v>1369</v>
      </c>
      <c r="AG7" s="153" t="s">
        <v>1366</v>
      </c>
      <c r="AH7" s="153" t="s">
        <v>1367</v>
      </c>
      <c r="AI7" s="153" t="s">
        <v>1368</v>
      </c>
      <c r="AJ7" s="153" t="s">
        <v>1369</v>
      </c>
    </row>
    <row r="8" spans="2:36" ht="32.25" customHeight="1">
      <c r="B8" s="221" t="s">
        <v>26</v>
      </c>
      <c r="C8" s="222"/>
      <c r="D8" s="223"/>
      <c r="E8" s="141"/>
      <c r="F8" s="141"/>
      <c r="G8" s="141"/>
      <c r="H8" s="141"/>
      <c r="I8" s="141"/>
      <c r="J8" s="141"/>
      <c r="K8" s="141"/>
      <c r="L8" s="141"/>
      <c r="M8" s="141"/>
      <c r="N8" s="141"/>
      <c r="O8" s="141"/>
      <c r="P8" s="141"/>
      <c r="Q8" s="141"/>
      <c r="R8" s="141"/>
      <c r="S8" s="141"/>
      <c r="T8" s="141"/>
      <c r="U8" s="141"/>
      <c r="V8" s="141"/>
      <c r="W8" s="141"/>
      <c r="X8" s="141"/>
      <c r="Y8" s="141"/>
      <c r="Z8" s="141"/>
      <c r="AA8" s="141"/>
      <c r="AB8" s="141"/>
      <c r="AC8" s="141"/>
      <c r="AD8" s="141"/>
      <c r="AE8" s="141"/>
      <c r="AF8" s="141"/>
      <c r="AG8" s="141"/>
      <c r="AH8" s="141"/>
      <c r="AI8" s="141"/>
      <c r="AJ8" s="141"/>
    </row>
    <row r="9" spans="2:36">
      <c r="B9" s="146">
        <v>1</v>
      </c>
      <c r="C9" s="22" t="s">
        <v>29</v>
      </c>
      <c r="D9" s="19" t="s">
        <v>27</v>
      </c>
      <c r="E9" s="215">
        <f>SUM(E10:E13)</f>
        <v>1416.9748337300002</v>
      </c>
      <c r="F9" s="215">
        <f t="shared" ref="F9:X9" si="0">SUM(F10:F13)</f>
        <v>1637.6658892399998</v>
      </c>
      <c r="G9" s="215">
        <f t="shared" si="0"/>
        <v>1461.6017045420001</v>
      </c>
      <c r="H9" s="215">
        <f t="shared" si="0"/>
        <v>2336.81905353</v>
      </c>
      <c r="I9" s="215">
        <f t="shared" si="0"/>
        <v>1398.6080287099996</v>
      </c>
      <c r="J9" s="215">
        <f t="shared" si="0"/>
        <v>1624.08609265</v>
      </c>
      <c r="K9" s="215">
        <f t="shared" si="0"/>
        <v>1572.0615590822288</v>
      </c>
      <c r="L9" s="215">
        <f t="shared" si="0"/>
        <v>2644.6780898100001</v>
      </c>
      <c r="M9" s="215">
        <f t="shared" si="0"/>
        <v>1701.0436480099997</v>
      </c>
      <c r="N9" s="215">
        <f t="shared" si="0"/>
        <v>1742.0789811499999</v>
      </c>
      <c r="O9" s="215">
        <f t="shared" si="0"/>
        <v>1662.9916477999996</v>
      </c>
      <c r="P9" s="215">
        <f t="shared" si="0"/>
        <v>2561.8174210399998</v>
      </c>
      <c r="Q9" s="215">
        <f t="shared" si="0"/>
        <v>1677.6206641599999</v>
      </c>
      <c r="R9" s="215">
        <f t="shared" si="0"/>
        <v>1907.2562318399996</v>
      </c>
      <c r="S9" s="215">
        <f t="shared" si="0"/>
        <v>1734.8398089799998</v>
      </c>
      <c r="T9" s="215">
        <f t="shared" si="0"/>
        <v>3422.6712579200002</v>
      </c>
      <c r="U9" s="215">
        <f t="shared" si="0"/>
        <v>1752.85058207</v>
      </c>
      <c r="V9" s="215">
        <f t="shared" si="0"/>
        <v>1932.8213874</v>
      </c>
      <c r="W9" s="215">
        <f t="shared" si="0"/>
        <v>1761.73734984</v>
      </c>
      <c r="X9" s="215">
        <f t="shared" si="0"/>
        <v>3550.0625889800003</v>
      </c>
      <c r="Y9" s="215">
        <f t="shared" ref="Y9:AJ9" si="1">SUM(Y10:Y13)</f>
        <v>1600.9890550500004</v>
      </c>
      <c r="Z9" s="215">
        <f t="shared" si="1"/>
        <v>1849.55966072</v>
      </c>
      <c r="AA9" s="215">
        <f t="shared" si="1"/>
        <v>1642.1483086399999</v>
      </c>
      <c r="AB9" s="215">
        <f t="shared" si="1"/>
        <v>3115.7087209700003</v>
      </c>
      <c r="AC9" s="215">
        <f t="shared" si="1"/>
        <v>1426.11462925</v>
      </c>
      <c r="AD9" s="215">
        <f t="shared" si="1"/>
        <v>840.26287711999998</v>
      </c>
      <c r="AE9" s="215">
        <f t="shared" si="1"/>
        <v>1319.41055145</v>
      </c>
      <c r="AF9" s="215">
        <f t="shared" si="1"/>
        <v>2907.3207051900004</v>
      </c>
      <c r="AG9" s="215">
        <f t="shared" si="1"/>
        <v>1334.87985789</v>
      </c>
      <c r="AH9" s="215">
        <f t="shared" si="1"/>
        <v>1542.3691045599999</v>
      </c>
      <c r="AI9" s="215">
        <f t="shared" si="1"/>
        <v>1481.1384209999999</v>
      </c>
      <c r="AJ9" s="215">
        <f t="shared" si="1"/>
        <v>3222.2584490999998</v>
      </c>
    </row>
    <row r="10" spans="2:36">
      <c r="B10" s="146" t="s">
        <v>30</v>
      </c>
      <c r="C10" s="23" t="s">
        <v>31</v>
      </c>
      <c r="D10" s="19" t="s">
        <v>27</v>
      </c>
      <c r="E10" s="149">
        <f>+Ingreso!E9</f>
        <v>1232.5157136400001</v>
      </c>
      <c r="F10" s="149">
        <f>+Ingreso!F9</f>
        <v>1316.1938849999999</v>
      </c>
      <c r="G10" s="149">
        <f>+Ingreso!G9</f>
        <v>1237.8173993100002</v>
      </c>
      <c r="H10" s="149">
        <f>+Ingreso!H9</f>
        <v>1335.4320129</v>
      </c>
      <c r="I10" s="149">
        <f>+Ingreso!I9</f>
        <v>1206.0152557399997</v>
      </c>
      <c r="J10" s="149">
        <f>+Ingreso!J9</f>
        <v>1337.49325658</v>
      </c>
      <c r="K10" s="149">
        <f>+Ingreso!K9</f>
        <v>1312.328907521</v>
      </c>
      <c r="L10" s="149">
        <f>+Ingreso!L9</f>
        <v>1608.3031612100001</v>
      </c>
      <c r="M10" s="149">
        <f>+Ingreso!M9</f>
        <v>1488.0361896099998</v>
      </c>
      <c r="N10" s="149">
        <f>+Ingreso!N9</f>
        <v>1549.05813126</v>
      </c>
      <c r="O10" s="149">
        <f>+Ingreso!O9</f>
        <v>1398.0593222199998</v>
      </c>
      <c r="P10" s="149">
        <f>+Ingreso!P9</f>
        <v>1574.24204278</v>
      </c>
      <c r="Q10" s="149">
        <f>+Ingreso!Q9</f>
        <v>1489.2128835399999</v>
      </c>
      <c r="R10" s="149">
        <f>+Ingreso!R9</f>
        <v>1676.9407188399998</v>
      </c>
      <c r="S10" s="149">
        <f>+Ingreso!S9</f>
        <v>1493.3027968499998</v>
      </c>
      <c r="T10" s="149">
        <f>+Ingreso!T9</f>
        <v>1558.2937686799999</v>
      </c>
      <c r="U10" s="149">
        <f>+Ingreso!U9</f>
        <v>1525.4855951</v>
      </c>
      <c r="V10" s="149">
        <f>+Ingreso!V9</f>
        <v>1622.57981864</v>
      </c>
      <c r="W10" s="149">
        <f>+Ingreso!W9</f>
        <v>1472.1430669899999</v>
      </c>
      <c r="X10" s="149">
        <f>+Ingreso!X9</f>
        <v>1836.0926050300002</v>
      </c>
      <c r="Y10" s="149">
        <f>+Ingreso!Y9</f>
        <v>1481.0800265400003</v>
      </c>
      <c r="Z10" s="149">
        <f>+Ingreso!Z9</f>
        <v>1616.37854664</v>
      </c>
      <c r="AA10" s="149">
        <f>+Ingreso!AA9</f>
        <v>1404.4393682699999</v>
      </c>
      <c r="AB10" s="149">
        <f>+Ingreso!AB9</f>
        <v>1532.8792268699999</v>
      </c>
      <c r="AC10" s="149">
        <f>+Ingreso!AC9</f>
        <v>1284.8606058099999</v>
      </c>
      <c r="AD10" s="149">
        <f>+Ingreso!AD9</f>
        <v>764.44876322000005</v>
      </c>
      <c r="AE10" s="149">
        <f>+Ingreso!AE9</f>
        <v>1220.01708936</v>
      </c>
      <c r="AF10" s="149">
        <f>+Ingreso!AF9</f>
        <v>1323.9852034500002</v>
      </c>
      <c r="AG10" s="149">
        <f>+Ingreso!AG9</f>
        <v>1216.5570323299999</v>
      </c>
      <c r="AH10" s="149">
        <f>+Ingreso!AH9</f>
        <v>1308.9227189399999</v>
      </c>
      <c r="AI10" s="149">
        <f>+Ingreso!AI9</f>
        <v>1276.22078994</v>
      </c>
      <c r="AJ10" s="149">
        <f>+Ingreso!AJ9</f>
        <v>1371.0941469099998</v>
      </c>
    </row>
    <row r="11" spans="2:36">
      <c r="B11" s="146" t="s">
        <v>32</v>
      </c>
      <c r="C11" s="23" t="s">
        <v>33</v>
      </c>
      <c r="D11" s="19" t="s">
        <v>27</v>
      </c>
      <c r="E11" s="149">
        <f>+Ingreso!E42</f>
        <v>3.6924999999999999E-2</v>
      </c>
      <c r="F11" s="149">
        <f>+Ingreso!F42</f>
        <v>3.3723999999999997E-2</v>
      </c>
      <c r="G11" s="149">
        <f>+Ingreso!G42</f>
        <v>0.18312799999999999</v>
      </c>
      <c r="H11" s="149">
        <f>+Ingreso!H42</f>
        <v>0.19100877999999999</v>
      </c>
      <c r="I11" s="149">
        <f>+Ingreso!I42</f>
        <v>4.7999999999999996E-3</v>
      </c>
      <c r="J11" s="149">
        <f>+Ingreso!J42</f>
        <v>5.8131999999999996E-2</v>
      </c>
      <c r="K11" s="149">
        <f>+Ingreso!K42</f>
        <v>0.10523744</v>
      </c>
      <c r="L11" s="149">
        <f>+Ingreso!L42</f>
        <v>7.3828655000000012</v>
      </c>
      <c r="M11" s="149">
        <f>+Ingreso!M42</f>
        <v>7.0499999999999998E-3</v>
      </c>
      <c r="N11" s="149">
        <f>+Ingreso!N42</f>
        <v>0.68915519999999997</v>
      </c>
      <c r="O11" s="149">
        <f>+Ingreso!O42</f>
        <v>0.73752583999999999</v>
      </c>
      <c r="P11" s="149">
        <f>+Ingreso!P42</f>
        <v>7.4094159600000005</v>
      </c>
      <c r="Q11" s="149">
        <f>+Ingreso!Q42</f>
        <v>0.10844345999999999</v>
      </c>
      <c r="R11" s="149">
        <f>+Ingreso!R42</f>
        <v>0.79251543999999985</v>
      </c>
      <c r="S11" s="149">
        <f>+Ingreso!S42</f>
        <v>0.96707984000000013</v>
      </c>
      <c r="T11" s="149">
        <f>+Ingreso!T42</f>
        <v>9.1588677699999987</v>
      </c>
      <c r="U11" s="149">
        <f>+Ingreso!U42</f>
        <v>0.39150298</v>
      </c>
      <c r="V11" s="149">
        <f>+Ingreso!V42</f>
        <v>0.62665459000000001</v>
      </c>
      <c r="W11" s="149">
        <f>+Ingreso!W42</f>
        <v>0.45816678</v>
      </c>
      <c r="X11" s="149">
        <f>+Ingreso!X42</f>
        <v>0</v>
      </c>
      <c r="Y11" s="149">
        <f>+Ingreso!Y42</f>
        <v>0</v>
      </c>
      <c r="Z11" s="149">
        <f>+Ingreso!Z42</f>
        <v>0</v>
      </c>
      <c r="AA11" s="149">
        <f>+Ingreso!AA42</f>
        <v>0</v>
      </c>
      <c r="AB11" s="149">
        <f>+Ingreso!AB42</f>
        <v>0</v>
      </c>
      <c r="AC11" s="149">
        <f>+Ingreso!AC42</f>
        <v>0</v>
      </c>
      <c r="AD11" s="149">
        <f>+Ingreso!AD42</f>
        <v>0</v>
      </c>
      <c r="AE11" s="149">
        <f>+Ingreso!AE42</f>
        <v>0</v>
      </c>
      <c r="AF11" s="149">
        <f>+Ingreso!AF42</f>
        <v>0</v>
      </c>
      <c r="AG11" s="149">
        <f>+Ingreso!AG42</f>
        <v>0</v>
      </c>
      <c r="AH11" s="149">
        <f>+Ingreso!AH42</f>
        <v>0</v>
      </c>
      <c r="AI11" s="149">
        <f>+Ingreso!AI42</f>
        <v>0</v>
      </c>
      <c r="AJ11" s="149">
        <f>+Ingreso!AJ42</f>
        <v>0</v>
      </c>
    </row>
    <row r="12" spans="2:36">
      <c r="B12" s="146" t="s">
        <v>34</v>
      </c>
      <c r="C12" s="23" t="s">
        <v>35</v>
      </c>
      <c r="D12" s="19" t="s">
        <v>27</v>
      </c>
      <c r="E12" s="149">
        <f>+Ingreso!E52</f>
        <v>9.4602919099999987</v>
      </c>
      <c r="F12" s="149">
        <f>+Ingreso!F52</f>
        <v>11.75215367</v>
      </c>
      <c r="G12" s="149">
        <f>+Ingreso!G52</f>
        <v>9.9095919100000014</v>
      </c>
      <c r="H12" s="149">
        <f>+Ingreso!H52</f>
        <v>17.707462770000003</v>
      </c>
      <c r="I12" s="149">
        <f>+Ingreso!I52</f>
        <v>21.489480409999999</v>
      </c>
      <c r="J12" s="149">
        <f>+Ingreso!J52</f>
        <v>15.5204716</v>
      </c>
      <c r="K12" s="149">
        <f>+Ingreso!K52</f>
        <v>20.99210347</v>
      </c>
      <c r="L12" s="149">
        <f>+Ingreso!L52</f>
        <v>35.219732890000003</v>
      </c>
      <c r="M12" s="149">
        <f>+Ingreso!M52</f>
        <v>15.565689480000001</v>
      </c>
      <c r="N12" s="149">
        <f>+Ingreso!N52</f>
        <v>15.009587150000002</v>
      </c>
      <c r="O12" s="149">
        <f>+Ingreso!O52</f>
        <v>16.715408589999999</v>
      </c>
      <c r="P12" s="149">
        <f>+Ingreso!P52</f>
        <v>39.888584099999996</v>
      </c>
      <c r="Q12" s="149">
        <f>+Ingreso!Q52</f>
        <v>18.915438679999998</v>
      </c>
      <c r="R12" s="149">
        <f>+Ingreso!R52</f>
        <v>15.703216149999999</v>
      </c>
      <c r="S12" s="149">
        <f>+Ingreso!S52</f>
        <v>16.055633820000001</v>
      </c>
      <c r="T12" s="149">
        <f>+Ingreso!T52</f>
        <v>43.750453070000006</v>
      </c>
      <c r="U12" s="149">
        <f>+Ingreso!U52</f>
        <v>12.67334282</v>
      </c>
      <c r="V12" s="149">
        <f>+Ingreso!V52</f>
        <v>20.032314</v>
      </c>
      <c r="W12" s="149">
        <f>+Ingreso!W52</f>
        <v>21.038965000000001</v>
      </c>
      <c r="X12" s="149">
        <f>+Ingreso!X52</f>
        <v>67.189823359999991</v>
      </c>
      <c r="Y12" s="149">
        <f>+Ingreso!Y52</f>
        <v>2.928118</v>
      </c>
      <c r="Z12" s="149">
        <f>+Ingreso!Z52</f>
        <v>31.746339290000002</v>
      </c>
      <c r="AA12" s="149">
        <f>+Ingreso!AA52</f>
        <v>25.869892489999998</v>
      </c>
      <c r="AB12" s="149">
        <f>+Ingreso!AB52</f>
        <v>34.816336370000002</v>
      </c>
      <c r="AC12" s="149">
        <f>+Ingreso!AC52</f>
        <v>18.134951749999999</v>
      </c>
      <c r="AD12" s="149">
        <f>+Ingreso!AD52</f>
        <v>10.664593</v>
      </c>
      <c r="AE12" s="149">
        <f>+Ingreso!AE52</f>
        <v>7.1393579999999996</v>
      </c>
      <c r="AF12" s="149">
        <f>+Ingreso!AF52</f>
        <v>16.743796400000001</v>
      </c>
      <c r="AG12" s="149">
        <f>+Ingreso!AG52</f>
        <v>15.276346</v>
      </c>
      <c r="AH12" s="149">
        <f>+Ingreso!AH52</f>
        <v>6.0759340000000002</v>
      </c>
      <c r="AI12" s="149">
        <f>+Ingreso!AI52</f>
        <v>9.0201721599999996</v>
      </c>
      <c r="AJ12" s="149">
        <f>+Ingreso!AJ52</f>
        <v>20.832702490000003</v>
      </c>
    </row>
    <row r="13" spans="2:36">
      <c r="B13" s="146" t="s">
        <v>36</v>
      </c>
      <c r="C13" s="23" t="s">
        <v>37</v>
      </c>
      <c r="D13" s="19" t="s">
        <v>27</v>
      </c>
      <c r="E13" s="149">
        <f>+Ingreso!E62</f>
        <v>174.96190317999995</v>
      </c>
      <c r="F13" s="149">
        <f>+Ingreso!F62</f>
        <v>309.68612657</v>
      </c>
      <c r="G13" s="149">
        <f>+Ingreso!G62</f>
        <v>213.69158532199998</v>
      </c>
      <c r="H13" s="149">
        <f>+Ingreso!H62</f>
        <v>983.48856908000005</v>
      </c>
      <c r="I13" s="149">
        <f>+Ingreso!I62</f>
        <v>171.09849256000001</v>
      </c>
      <c r="J13" s="149">
        <f>+Ingreso!J62</f>
        <v>271.01423246999997</v>
      </c>
      <c r="K13" s="149">
        <f>+Ingreso!K62</f>
        <v>238.63531065122851</v>
      </c>
      <c r="L13" s="149">
        <f>+Ingreso!L62</f>
        <v>993.77233021000006</v>
      </c>
      <c r="M13" s="149">
        <f>+Ingreso!M62</f>
        <v>197.43471891999999</v>
      </c>
      <c r="N13" s="149">
        <f>+Ingreso!N62</f>
        <v>177.32210753999999</v>
      </c>
      <c r="O13" s="149">
        <f>+Ingreso!O62</f>
        <v>247.47939114999997</v>
      </c>
      <c r="P13" s="149">
        <f>+Ingreso!P62</f>
        <v>940.27737819999982</v>
      </c>
      <c r="Q13" s="149">
        <f>+Ingreso!Q62</f>
        <v>169.38389848</v>
      </c>
      <c r="R13" s="149">
        <f>+Ingreso!R62</f>
        <v>213.81978141000002</v>
      </c>
      <c r="S13" s="149">
        <f>+Ingreso!S62</f>
        <v>224.51429846999997</v>
      </c>
      <c r="T13" s="149">
        <f>+Ingreso!T62</f>
        <v>1811.4681684000002</v>
      </c>
      <c r="U13" s="149">
        <f>+Ingreso!U62</f>
        <v>214.30014117000002</v>
      </c>
      <c r="V13" s="149">
        <f>+Ingreso!V62</f>
        <v>289.58260016999998</v>
      </c>
      <c r="W13" s="149">
        <f>+Ingreso!W62</f>
        <v>268.09715107000005</v>
      </c>
      <c r="X13" s="149">
        <f>+Ingreso!X62</f>
        <v>1646.7801605899999</v>
      </c>
      <c r="Y13" s="149">
        <f>+Ingreso!Y62</f>
        <v>116.98091050999999</v>
      </c>
      <c r="Z13" s="149">
        <f>+Ingreso!Z62</f>
        <v>201.43477479000001</v>
      </c>
      <c r="AA13" s="149">
        <f>+Ingreso!AA62</f>
        <v>211.83904788000001</v>
      </c>
      <c r="AB13" s="149">
        <f>+Ingreso!AB62</f>
        <v>1548.0131577300001</v>
      </c>
      <c r="AC13" s="149">
        <f>+Ingreso!AC62</f>
        <v>123.11907169</v>
      </c>
      <c r="AD13" s="149">
        <f>+Ingreso!AD62</f>
        <v>65.149520899999999</v>
      </c>
      <c r="AE13" s="149">
        <f>+Ingreso!AE62</f>
        <v>92.254104089999998</v>
      </c>
      <c r="AF13" s="149">
        <f>+Ingreso!AF62</f>
        <v>1566.5917053400001</v>
      </c>
      <c r="AG13" s="149">
        <f>+Ingreso!AG62</f>
        <v>103.04647956000001</v>
      </c>
      <c r="AH13" s="149">
        <f>+Ingreso!AH62</f>
        <v>227.37045161999998</v>
      </c>
      <c r="AI13" s="149">
        <f>+Ingreso!AI62</f>
        <v>195.8974589</v>
      </c>
      <c r="AJ13" s="149">
        <f>+Ingreso!AJ62</f>
        <v>1830.3315996999997</v>
      </c>
    </row>
    <row r="14" spans="2:36">
      <c r="B14" s="146" t="s">
        <v>38</v>
      </c>
      <c r="C14" s="22" t="s">
        <v>39</v>
      </c>
      <c r="D14" s="19" t="s">
        <v>27</v>
      </c>
      <c r="E14" s="183">
        <f>SUM(E15:E22)</f>
        <v>1657.74344769</v>
      </c>
      <c r="F14" s="183">
        <f t="shared" ref="F14:AB14" si="2">SUM(F15:F22)</f>
        <v>1378.3721336699996</v>
      </c>
      <c r="G14" s="183">
        <f t="shared" si="2"/>
        <v>1805.0831260699999</v>
      </c>
      <c r="H14" s="183">
        <f t="shared" si="2"/>
        <v>1798.7026371100001</v>
      </c>
      <c r="I14" s="183">
        <f t="shared" si="2"/>
        <v>1618.8345054699994</v>
      </c>
      <c r="J14" s="183">
        <f t="shared" si="2"/>
        <v>1473.9324870599999</v>
      </c>
      <c r="K14" s="183">
        <f t="shared" si="2"/>
        <v>2244.231282499999</v>
      </c>
      <c r="L14" s="183">
        <f t="shared" si="2"/>
        <v>2470.1746690400009</v>
      </c>
      <c r="M14" s="183">
        <f t="shared" si="2"/>
        <v>2188.5692940699987</v>
      </c>
      <c r="N14" s="183">
        <f t="shared" si="2"/>
        <v>2066.5314268699994</v>
      </c>
      <c r="O14" s="183">
        <f t="shared" si="2"/>
        <v>2030.8217467400002</v>
      </c>
      <c r="P14" s="183">
        <f t="shared" si="2"/>
        <v>1898.3616610900017</v>
      </c>
      <c r="Q14" s="183">
        <f t="shared" si="2"/>
        <v>2032.3246310999989</v>
      </c>
      <c r="R14" s="183">
        <f t="shared" si="2"/>
        <v>2081.5802732100015</v>
      </c>
      <c r="S14" s="183">
        <f t="shared" si="2"/>
        <v>2707.436190970001</v>
      </c>
      <c r="T14" s="183">
        <f t="shared" si="2"/>
        <v>2147.0866218700003</v>
      </c>
      <c r="U14" s="183">
        <f t="shared" si="2"/>
        <v>2331.6370111699994</v>
      </c>
      <c r="V14" s="183">
        <f t="shared" si="2"/>
        <v>2468.8202069000017</v>
      </c>
      <c r="W14" s="183">
        <f t="shared" si="2"/>
        <v>2715.1495815200005</v>
      </c>
      <c r="X14" s="183">
        <f t="shared" si="2"/>
        <v>1634.1114498200047</v>
      </c>
      <c r="Y14" s="183">
        <f t="shared" si="2"/>
        <v>2583.1952669950947</v>
      </c>
      <c r="Z14" s="183">
        <f t="shared" si="2"/>
        <v>2581.9084961149929</v>
      </c>
      <c r="AA14" s="183">
        <f t="shared" si="2"/>
        <v>2374.2399707856721</v>
      </c>
      <c r="AB14" s="183">
        <f t="shared" si="2"/>
        <v>2359.6492826092344</v>
      </c>
      <c r="AC14" s="183">
        <f t="shared" ref="AC14:AF14" si="3">SUM(AC15:AC22)</f>
        <v>1938.1970586128798</v>
      </c>
      <c r="AD14" s="183">
        <f t="shared" si="3"/>
        <v>-1547.901076470635</v>
      </c>
      <c r="AE14" s="183">
        <f t="shared" si="3"/>
        <v>5212.9226350089548</v>
      </c>
      <c r="AF14" s="183">
        <f t="shared" si="3"/>
        <v>2998.8878613902934</v>
      </c>
      <c r="AG14" s="183">
        <f t="shared" ref="AG14:AJ14" si="4">SUM(AG15:AG22)</f>
        <v>2623.7965122850719</v>
      </c>
      <c r="AH14" s="183">
        <f t="shared" si="4"/>
        <v>2458.1409612797711</v>
      </c>
      <c r="AI14" s="183">
        <f t="shared" si="4"/>
        <v>3414.4715168085063</v>
      </c>
      <c r="AJ14" s="183">
        <f t="shared" si="4"/>
        <v>2611.0753907125072</v>
      </c>
    </row>
    <row r="15" spans="2:36">
      <c r="B15" s="146" t="s">
        <v>40</v>
      </c>
      <c r="C15" s="23" t="s">
        <v>41</v>
      </c>
      <c r="D15" s="19" t="s">
        <v>27</v>
      </c>
      <c r="E15" s="149">
        <f>+Gasto!E9</f>
        <v>453.1212224800002</v>
      </c>
      <c r="F15" s="149">
        <f>+Gasto!F9</f>
        <v>467.03685849999988</v>
      </c>
      <c r="G15" s="149">
        <f>+Gasto!G9</f>
        <v>511.73151443000012</v>
      </c>
      <c r="H15" s="149">
        <f>+Gasto!H9</f>
        <v>564.30403571000056</v>
      </c>
      <c r="I15" s="149">
        <f>+Gasto!I9</f>
        <v>495.44960651999935</v>
      </c>
      <c r="J15" s="149">
        <f>+Gasto!J9</f>
        <v>519.11498086000063</v>
      </c>
      <c r="K15" s="149">
        <f>+Gasto!K9</f>
        <v>554.14826491999941</v>
      </c>
      <c r="L15" s="149">
        <f>+Gasto!L9</f>
        <v>657.53765178000117</v>
      </c>
      <c r="M15" s="149">
        <f>+Gasto!M9</f>
        <v>566.38426447999939</v>
      </c>
      <c r="N15" s="149">
        <f>+Gasto!N9</f>
        <v>606.54152276999946</v>
      </c>
      <c r="O15" s="149">
        <f>+Gasto!O9</f>
        <v>646.74270066999998</v>
      </c>
      <c r="P15" s="149">
        <f>+Gasto!P9</f>
        <v>735.18577679000191</v>
      </c>
      <c r="Q15" s="149">
        <f>+Gasto!Q9</f>
        <v>646.92280804000006</v>
      </c>
      <c r="R15" s="149">
        <f>+Gasto!R9</f>
        <v>696.42032843999982</v>
      </c>
      <c r="S15" s="149">
        <f>+Gasto!S9</f>
        <v>789.31192066000051</v>
      </c>
      <c r="T15" s="149">
        <f>+Gasto!T9</f>
        <v>885.87542306000023</v>
      </c>
      <c r="U15" s="149">
        <f>+Gasto!U9</f>
        <v>746.13594504999969</v>
      </c>
      <c r="V15" s="149">
        <f>+Gasto!V9</f>
        <v>769.32171336000044</v>
      </c>
      <c r="W15" s="149">
        <f>+Gasto!W9</f>
        <v>798.22560604999887</v>
      </c>
      <c r="X15" s="149">
        <f>+Gasto!X9</f>
        <v>836.28693839000357</v>
      </c>
      <c r="Y15" s="149">
        <f>+Gasto!Y9</f>
        <v>729.73531213834633</v>
      </c>
      <c r="Z15" s="149">
        <f>+Gasto!Z9</f>
        <v>791.79633569053658</v>
      </c>
      <c r="AA15" s="149">
        <f>+Gasto!AA9</f>
        <v>760.1262193812139</v>
      </c>
      <c r="AB15" s="149">
        <f>+Gasto!AB9</f>
        <v>767.2206931554872</v>
      </c>
      <c r="AC15" s="149">
        <f>+Gasto!AC9</f>
        <v>610.67165361927312</v>
      </c>
      <c r="AD15" s="149">
        <f>+Gasto!AD9</f>
        <v>-783.48542685273765</v>
      </c>
      <c r="AE15" s="149">
        <f>+Gasto!AE9</f>
        <v>1797.1824378266065</v>
      </c>
      <c r="AF15" s="149">
        <f>+Gasto!AF9</f>
        <v>994.8230532805477</v>
      </c>
      <c r="AG15" s="149">
        <f>+Gasto!AG9</f>
        <v>911.25929429222185</v>
      </c>
      <c r="AH15" s="149">
        <f>+Gasto!AH9</f>
        <v>812.03174854840813</v>
      </c>
      <c r="AI15" s="149">
        <f>+Gasto!AI9</f>
        <v>1117.6085307258641</v>
      </c>
      <c r="AJ15" s="149">
        <f>+Gasto!AJ9</f>
        <v>880.03027520640364</v>
      </c>
    </row>
    <row r="16" spans="2:36">
      <c r="B16" s="146" t="s">
        <v>42</v>
      </c>
      <c r="C16" s="23" t="s">
        <v>43</v>
      </c>
      <c r="D16" s="19" t="s">
        <v>27</v>
      </c>
      <c r="E16" s="149">
        <f>+Gasto!E14</f>
        <v>230.25349377000001</v>
      </c>
      <c r="F16" s="149">
        <f>+Gasto!F14</f>
        <v>263.11550755999986</v>
      </c>
      <c r="G16" s="149">
        <f>+Gasto!G14</f>
        <v>195.74267729999983</v>
      </c>
      <c r="H16" s="149">
        <f>+Gasto!H14</f>
        <v>286.64150478999932</v>
      </c>
      <c r="I16" s="149">
        <f>+Gasto!I14</f>
        <v>120.72023318000008</v>
      </c>
      <c r="J16" s="149">
        <f>+Gasto!J14</f>
        <v>253.40354069999944</v>
      </c>
      <c r="K16" s="149">
        <f>+Gasto!K14</f>
        <v>295.46983165999995</v>
      </c>
      <c r="L16" s="149">
        <f>+Gasto!L14</f>
        <v>311.15509322999992</v>
      </c>
      <c r="M16" s="149">
        <f>+Gasto!M14</f>
        <v>216.11240607999918</v>
      </c>
      <c r="N16" s="149">
        <f>+Gasto!N14</f>
        <v>274.5442525900001</v>
      </c>
      <c r="O16" s="149">
        <f>+Gasto!O14</f>
        <v>257.0545808199999</v>
      </c>
      <c r="P16" s="149">
        <f>+Gasto!P14</f>
        <v>202.19061455999963</v>
      </c>
      <c r="Q16" s="149">
        <f>+Gasto!Q14</f>
        <v>234.08027745999925</v>
      </c>
      <c r="R16" s="149">
        <f>+Gasto!R14</f>
        <v>302.16141283000132</v>
      </c>
      <c r="S16" s="149">
        <f>+Gasto!S14</f>
        <v>300.25259593000055</v>
      </c>
      <c r="T16" s="149">
        <f>+Gasto!T14</f>
        <v>195.43996783999978</v>
      </c>
      <c r="U16" s="149">
        <f>+Gasto!U14</f>
        <v>226.29825596999956</v>
      </c>
      <c r="V16" s="149">
        <f>+Gasto!V14</f>
        <v>298.08207722000122</v>
      </c>
      <c r="W16" s="149">
        <f>+Gasto!W14</f>
        <v>299.7821070000017</v>
      </c>
      <c r="X16" s="149">
        <f>+Gasto!X14</f>
        <v>91.574538890001037</v>
      </c>
      <c r="Y16" s="149">
        <f>+Gasto!Y14</f>
        <v>279.24269429393036</v>
      </c>
      <c r="Z16" s="149">
        <f>+Gasto!Z14</f>
        <v>297.99157139908232</v>
      </c>
      <c r="AA16" s="149">
        <f>+Gasto!AA14</f>
        <v>254.00691861246418</v>
      </c>
      <c r="AB16" s="149">
        <f>+Gasto!AB14</f>
        <v>249.23921526824807</v>
      </c>
      <c r="AC16" s="149">
        <f>+Gasto!AC14</f>
        <v>126.6192153700506</v>
      </c>
      <c r="AD16" s="149">
        <f>+Gasto!AD14</f>
        <v>-157.11301040022136</v>
      </c>
      <c r="AE16" s="149">
        <f>+Gasto!AE14</f>
        <v>372.29039880276622</v>
      </c>
      <c r="AF16" s="149">
        <f>+Gasto!AF14</f>
        <v>220.26969993079871</v>
      </c>
      <c r="AG16" s="149">
        <f>+Gasto!AG14</f>
        <v>135.57755833282013</v>
      </c>
      <c r="AH16" s="149">
        <f>+Gasto!AH14</f>
        <v>158.87494034668495</v>
      </c>
      <c r="AI16" s="149">
        <f>+Gasto!AI14</f>
        <v>255.29772289232972</v>
      </c>
      <c r="AJ16" s="149">
        <f>+Gasto!AJ14</f>
        <v>206.50589570915571</v>
      </c>
    </row>
    <row r="17" spans="2:36">
      <c r="B17" s="146" t="s">
        <v>44</v>
      </c>
      <c r="C17" s="23" t="s">
        <v>45</v>
      </c>
      <c r="D17" s="19" t="s">
        <v>27</v>
      </c>
      <c r="E17" s="149">
        <f>+Gasto!E15</f>
        <v>0</v>
      </c>
      <c r="F17" s="149">
        <f>+Gasto!F15</f>
        <v>0</v>
      </c>
      <c r="G17" s="149">
        <f>+Gasto!G15</f>
        <v>0</v>
      </c>
      <c r="H17" s="149">
        <f>+Gasto!H15</f>
        <v>0</v>
      </c>
      <c r="I17" s="149">
        <f>+Gasto!I15</f>
        <v>0</v>
      </c>
      <c r="J17" s="149">
        <f>+Gasto!J15</f>
        <v>0</v>
      </c>
      <c r="K17" s="149">
        <f>+Gasto!K15</f>
        <v>0</v>
      </c>
      <c r="L17" s="149">
        <f>+Gasto!L15</f>
        <v>0</v>
      </c>
      <c r="M17" s="149">
        <f>+Gasto!M15</f>
        <v>0</v>
      </c>
      <c r="N17" s="149">
        <f>+Gasto!N15</f>
        <v>0</v>
      </c>
      <c r="O17" s="149">
        <f>+Gasto!O15</f>
        <v>0</v>
      </c>
      <c r="P17" s="149">
        <f>+Gasto!P15</f>
        <v>0</v>
      </c>
      <c r="Q17" s="149">
        <f>+Gasto!Q15</f>
        <v>0</v>
      </c>
      <c r="R17" s="149">
        <f>+Gasto!R15</f>
        <v>0</v>
      </c>
      <c r="S17" s="149">
        <f>+Gasto!S15</f>
        <v>0</v>
      </c>
      <c r="T17" s="149">
        <f>+Gasto!T15</f>
        <v>0</v>
      </c>
      <c r="U17" s="149">
        <f>+Gasto!U15</f>
        <v>0</v>
      </c>
      <c r="V17" s="149">
        <f>+Gasto!V15</f>
        <v>0</v>
      </c>
      <c r="W17" s="149">
        <f>+Gasto!W15</f>
        <v>0</v>
      </c>
      <c r="X17" s="149">
        <f>+Gasto!X15</f>
        <v>0</v>
      </c>
      <c r="Y17" s="149">
        <f>+Gasto!Y15</f>
        <v>0</v>
      </c>
      <c r="Z17" s="149">
        <f>+Gasto!Z15</f>
        <v>0</v>
      </c>
      <c r="AA17" s="149">
        <f>+Gasto!AA15</f>
        <v>0</v>
      </c>
      <c r="AB17" s="149">
        <f>+Gasto!AB15</f>
        <v>0</v>
      </c>
      <c r="AC17" s="149">
        <f>+Gasto!AC15</f>
        <v>0</v>
      </c>
      <c r="AD17" s="149">
        <f>+Gasto!AD15</f>
        <v>0</v>
      </c>
      <c r="AE17" s="149">
        <f>+Gasto!AE15</f>
        <v>0</v>
      </c>
      <c r="AF17" s="149">
        <f>+Gasto!AF15</f>
        <v>0</v>
      </c>
      <c r="AG17" s="149">
        <f>+Gasto!AG15</f>
        <v>0</v>
      </c>
      <c r="AH17" s="149">
        <f>+Gasto!AH15</f>
        <v>0</v>
      </c>
      <c r="AI17" s="149">
        <f>+Gasto!AI15</f>
        <v>0</v>
      </c>
      <c r="AJ17" s="149">
        <f>+Gasto!AJ15</f>
        <v>0</v>
      </c>
    </row>
    <row r="18" spans="2:36">
      <c r="B18" s="146" t="s">
        <v>46</v>
      </c>
      <c r="C18" s="23" t="s">
        <v>47</v>
      </c>
      <c r="D18" s="19" t="s">
        <v>27</v>
      </c>
      <c r="E18" s="149">
        <f>+Gasto!E16</f>
        <v>336.90674923</v>
      </c>
      <c r="F18" s="149">
        <f>+Gasto!F16</f>
        <v>114.66322814999998</v>
      </c>
      <c r="G18" s="149">
        <f>+Gasto!G16</f>
        <v>381.37210032999991</v>
      </c>
      <c r="H18" s="149">
        <f>+Gasto!H16</f>
        <v>89.558369020000001</v>
      </c>
      <c r="I18" s="149">
        <f>+Gasto!I16</f>
        <v>0</v>
      </c>
      <c r="J18" s="149">
        <f>+Gasto!J16</f>
        <v>0</v>
      </c>
      <c r="K18" s="149">
        <f>+Gasto!K16</f>
        <v>693.82775488999994</v>
      </c>
      <c r="L18" s="149">
        <f>+Gasto!L16</f>
        <v>304.15213406999993</v>
      </c>
      <c r="M18" s="149">
        <f>+Gasto!M16</f>
        <v>418.73094235999986</v>
      </c>
      <c r="N18" s="149">
        <f>+Gasto!N16</f>
        <v>275.60583374000004</v>
      </c>
      <c r="O18" s="149">
        <f>+Gasto!O16</f>
        <v>243.97900232000003</v>
      </c>
      <c r="P18" s="149">
        <f>+Gasto!P16</f>
        <v>92.617135809999994</v>
      </c>
      <c r="Q18" s="149">
        <f>+Gasto!Q16</f>
        <v>423.17311813999993</v>
      </c>
      <c r="R18" s="149">
        <f>+Gasto!R16</f>
        <v>256.42677745000003</v>
      </c>
      <c r="S18" s="149">
        <f>+Gasto!S16</f>
        <v>260.39649453999999</v>
      </c>
      <c r="T18" s="149">
        <f>+Gasto!T16</f>
        <v>142.57389423999999</v>
      </c>
      <c r="U18" s="149">
        <f>+Gasto!U16</f>
        <v>441.54439693000006</v>
      </c>
      <c r="V18" s="149">
        <f>+Gasto!V16</f>
        <v>311.95840279000004</v>
      </c>
      <c r="W18" s="149">
        <f>+Gasto!W16</f>
        <v>289.45601368999985</v>
      </c>
      <c r="X18" s="149">
        <f>+Gasto!X16</f>
        <v>113.65769116000007</v>
      </c>
      <c r="Y18" s="149">
        <f>+Gasto!Y16</f>
        <v>607.44152295141214</v>
      </c>
      <c r="Z18" s="149">
        <f>+Gasto!Z16</f>
        <v>415.94492482311716</v>
      </c>
      <c r="AA18" s="149">
        <f>+Gasto!AA16</f>
        <v>367.27706321905259</v>
      </c>
      <c r="AB18" s="149">
        <f>+Gasto!AB16</f>
        <v>320.63278581365995</v>
      </c>
      <c r="AC18" s="149">
        <f>+Gasto!AC16</f>
        <v>563.54314855618964</v>
      </c>
      <c r="AD18" s="149">
        <f>+Gasto!AD16</f>
        <v>221.55319087402768</v>
      </c>
      <c r="AE18" s="149">
        <f>+Gasto!AE16</f>
        <v>853.88796235362008</v>
      </c>
      <c r="AF18" s="149">
        <f>+Gasto!AF16</f>
        <v>428.11762926502848</v>
      </c>
      <c r="AG18" s="149">
        <f>+Gasto!AG16</f>
        <v>674.15558760522447</v>
      </c>
      <c r="AH18" s="149">
        <f>+Gasto!AH16</f>
        <v>432.25840740778375</v>
      </c>
      <c r="AI18" s="149">
        <f>+Gasto!AI16</f>
        <v>524.33183086763938</v>
      </c>
      <c r="AJ18" s="149">
        <f>+Gasto!AJ16</f>
        <v>368.36343876903595</v>
      </c>
    </row>
    <row r="19" spans="2:36">
      <c r="B19" s="146" t="s">
        <v>48</v>
      </c>
      <c r="C19" s="23" t="s">
        <v>49</v>
      </c>
      <c r="D19" s="19" t="s">
        <v>27</v>
      </c>
      <c r="E19" s="149">
        <f>+Gasto!E20</f>
        <v>41.417431280000002</v>
      </c>
      <c r="F19" s="149">
        <f>+Gasto!F20</f>
        <v>52.351656060000003</v>
      </c>
      <c r="G19" s="149">
        <f>+Gasto!G20</f>
        <v>49.434850359999999</v>
      </c>
      <c r="H19" s="149">
        <f>+Gasto!H20</f>
        <v>53.829400100000001</v>
      </c>
      <c r="I19" s="149">
        <f>+Gasto!I20</f>
        <v>61.701271329999997</v>
      </c>
      <c r="J19" s="149">
        <f>+Gasto!J20</f>
        <v>70.474333549999997</v>
      </c>
      <c r="K19" s="149">
        <f>+Gasto!K20</f>
        <v>67.265250610000024</v>
      </c>
      <c r="L19" s="149">
        <f>+Gasto!L20</f>
        <v>39.153344140000002</v>
      </c>
      <c r="M19" s="149">
        <f>+Gasto!M20</f>
        <v>67.67462845</v>
      </c>
      <c r="N19" s="149">
        <f>+Gasto!N20</f>
        <v>76.538789039999983</v>
      </c>
      <c r="O19" s="149">
        <f>+Gasto!O20</f>
        <v>79.423062819999998</v>
      </c>
      <c r="P19" s="149">
        <f>+Gasto!P20</f>
        <v>39.300887589999995</v>
      </c>
      <c r="Q19" s="149">
        <f>+Gasto!Q20</f>
        <v>1.64652797</v>
      </c>
      <c r="R19" s="149">
        <f>+Gasto!R20</f>
        <v>4.9731888599999996</v>
      </c>
      <c r="S19" s="149">
        <f>+Gasto!S20</f>
        <v>66.428934030000008</v>
      </c>
      <c r="T19" s="149">
        <f>+Gasto!T20</f>
        <v>70.812999260000012</v>
      </c>
      <c r="U19" s="149">
        <f>+Gasto!U20</f>
        <v>35.011933180000007</v>
      </c>
      <c r="V19" s="149">
        <f>+Gasto!V20</f>
        <v>42.734214059999985</v>
      </c>
      <c r="W19" s="149">
        <f>+Gasto!W20</f>
        <v>41.451473710000009</v>
      </c>
      <c r="X19" s="149">
        <f>+Gasto!X20</f>
        <v>80.042564490000032</v>
      </c>
      <c r="Y19" s="149">
        <f>+Gasto!Y20</f>
        <v>68.858384801516067</v>
      </c>
      <c r="Z19" s="149">
        <f>+Gasto!Z20</f>
        <v>66.32347656111871</v>
      </c>
      <c r="AA19" s="149">
        <f>+Gasto!AA20</f>
        <v>67.072761158489371</v>
      </c>
      <c r="AB19" s="149">
        <f>+Gasto!AB20</f>
        <v>80.179114204759983</v>
      </c>
      <c r="AC19" s="149">
        <f>+Gasto!AC20</f>
        <v>7.3389476318986926</v>
      </c>
      <c r="AD19" s="149">
        <f>+Gasto!AD20</f>
        <v>13.991312327541522</v>
      </c>
      <c r="AE19" s="149">
        <f>+Gasto!AE20</f>
        <v>69.948342418146567</v>
      </c>
      <c r="AF19" s="149">
        <f>+Gasto!AF20</f>
        <v>70.197716955536535</v>
      </c>
      <c r="AG19" s="149">
        <f>+Gasto!AG20</f>
        <v>20.936604694899078</v>
      </c>
      <c r="AH19" s="149">
        <f>+Gasto!AH20</f>
        <v>37.395529126362561</v>
      </c>
      <c r="AI19" s="149">
        <f>+Gasto!AI20</f>
        <v>98.135938551369208</v>
      </c>
      <c r="AJ19" s="149">
        <f>+Gasto!AJ20</f>
        <v>73.842361216059558</v>
      </c>
    </row>
    <row r="20" spans="2:36">
      <c r="B20" s="146" t="s">
        <v>50</v>
      </c>
      <c r="C20" s="23" t="s">
        <v>35</v>
      </c>
      <c r="D20" s="19" t="s">
        <v>27</v>
      </c>
      <c r="E20" s="149">
        <f>+Gasto!E24</f>
        <v>326.72683297999998</v>
      </c>
      <c r="F20" s="149">
        <f>+Gasto!F24</f>
        <v>314.38014677999996</v>
      </c>
      <c r="G20" s="149">
        <f>+Gasto!G24</f>
        <v>481.4449590700001</v>
      </c>
      <c r="H20" s="149">
        <f>+Gasto!H24</f>
        <v>514.29159766000009</v>
      </c>
      <c r="I20" s="149">
        <f>+Gasto!I24</f>
        <v>757.31720581000002</v>
      </c>
      <c r="J20" s="149">
        <f>+Gasto!J24</f>
        <v>410.01399236999993</v>
      </c>
      <c r="K20" s="149">
        <f>+Gasto!K24</f>
        <v>400.98310206000002</v>
      </c>
      <c r="L20" s="149">
        <f>+Gasto!L24</f>
        <v>776.15468706000013</v>
      </c>
      <c r="M20" s="149">
        <f>+Gasto!M24</f>
        <v>684.03705689000003</v>
      </c>
      <c r="N20" s="149">
        <f>+Gasto!N24</f>
        <v>606.59422539999991</v>
      </c>
      <c r="O20" s="149">
        <f>+Gasto!O24</f>
        <v>596.85303185000009</v>
      </c>
      <c r="P20" s="149">
        <f>+Gasto!P24</f>
        <v>462.94532053999995</v>
      </c>
      <c r="Q20" s="149">
        <f>+Gasto!Q24</f>
        <v>396.53536528000001</v>
      </c>
      <c r="R20" s="149">
        <f>+Gasto!R24</f>
        <v>610.78749120000009</v>
      </c>
      <c r="S20" s="149">
        <f>+Gasto!S24</f>
        <v>476.30810211000005</v>
      </c>
      <c r="T20" s="149">
        <f>+Gasto!T24</f>
        <v>551.99673363000011</v>
      </c>
      <c r="U20" s="149">
        <f>+Gasto!U24</f>
        <v>574.19527758000004</v>
      </c>
      <c r="V20" s="149">
        <f>+Gasto!V24</f>
        <v>653.73901218000003</v>
      </c>
      <c r="W20" s="149">
        <f>+Gasto!W24</f>
        <v>675.65808802000004</v>
      </c>
      <c r="X20" s="149">
        <f>+Gasto!X24</f>
        <v>180.28303152999979</v>
      </c>
      <c r="Y20" s="149">
        <f>+Gasto!Y24</f>
        <v>487.40739342462257</v>
      </c>
      <c r="Z20" s="149">
        <f>+Gasto!Z24</f>
        <v>627.52449144894115</v>
      </c>
      <c r="AA20" s="149">
        <f>+Gasto!AA24</f>
        <v>532.59617144716867</v>
      </c>
      <c r="AB20" s="149">
        <f>+Gasto!AB24</f>
        <v>552.82831207293077</v>
      </c>
      <c r="AC20" s="149">
        <f>+Gasto!AC24</f>
        <v>371.96203433486949</v>
      </c>
      <c r="AD20" s="149">
        <f>+Gasto!AD24</f>
        <v>-477.92427409465927</v>
      </c>
      <c r="AE20" s="149">
        <f>+Gasto!AE24</f>
        <v>1140.1267166781611</v>
      </c>
      <c r="AF20" s="149">
        <f>+Gasto!AF24</f>
        <v>628.49189549831556</v>
      </c>
      <c r="AG20" s="149">
        <f>+Gasto!AG24</f>
        <v>518.26952929855099</v>
      </c>
      <c r="AH20" s="149">
        <f>+Gasto!AH24</f>
        <v>506.2958963106102</v>
      </c>
      <c r="AI20" s="149">
        <f>+Gasto!AI24</f>
        <v>686.18228869036989</v>
      </c>
      <c r="AJ20" s="149">
        <f>+Gasto!AJ24</f>
        <v>503.27471870769836</v>
      </c>
    </row>
    <row r="21" spans="2:36">
      <c r="B21" s="146" t="s">
        <v>51</v>
      </c>
      <c r="C21" s="23" t="s">
        <v>52</v>
      </c>
      <c r="D21" s="19" t="s">
        <v>27</v>
      </c>
      <c r="E21" s="149">
        <f>+Gasto!E34</f>
        <v>72.523957749999994</v>
      </c>
      <c r="F21" s="149">
        <f>+Gasto!F34</f>
        <v>38.477988549999999</v>
      </c>
      <c r="G21" s="149">
        <f>+Gasto!G34</f>
        <v>39.755377870000011</v>
      </c>
      <c r="H21" s="149">
        <f>+Gasto!H34</f>
        <v>43.809929089999997</v>
      </c>
      <c r="I21" s="149">
        <f>+Gasto!I34</f>
        <v>54.896807720000012</v>
      </c>
      <c r="J21" s="149">
        <f>+Gasto!J34</f>
        <v>67.864141849999996</v>
      </c>
      <c r="K21" s="149">
        <f>+Gasto!K34</f>
        <v>42.484304450000003</v>
      </c>
      <c r="L21" s="149">
        <f>+Gasto!L34</f>
        <v>74.203250640000022</v>
      </c>
      <c r="M21" s="149">
        <f>+Gasto!M34</f>
        <v>91.485204679999995</v>
      </c>
      <c r="N21" s="149">
        <f>+Gasto!N34</f>
        <v>51.831150149999999</v>
      </c>
      <c r="O21" s="149">
        <f>+Gasto!O34</f>
        <v>52.924656580000004</v>
      </c>
      <c r="P21" s="149">
        <f>+Gasto!P34</f>
        <v>84.162644920000005</v>
      </c>
      <c r="Q21" s="149">
        <f>+Gasto!Q34</f>
        <v>66.90324391</v>
      </c>
      <c r="R21" s="149">
        <f>+Gasto!R34</f>
        <v>63.325551680000004</v>
      </c>
      <c r="S21" s="149">
        <f>+Gasto!S34</f>
        <v>67.280646319999988</v>
      </c>
      <c r="T21" s="149">
        <f>+Gasto!T34</f>
        <v>79.830118799999994</v>
      </c>
      <c r="U21" s="149">
        <f>+Gasto!U34</f>
        <v>24.087334930000001</v>
      </c>
      <c r="V21" s="149">
        <f>+Gasto!V34</f>
        <v>22.310187300000006</v>
      </c>
      <c r="W21" s="149">
        <f>+Gasto!W34</f>
        <v>19.867417369999995</v>
      </c>
      <c r="X21" s="149">
        <f>+Gasto!X34</f>
        <v>33.95812501999999</v>
      </c>
      <c r="Y21" s="149">
        <f>+Gasto!Y34</f>
        <v>24.218440567307873</v>
      </c>
      <c r="Z21" s="149">
        <f>+Gasto!Z34</f>
        <v>25.537378321983397</v>
      </c>
      <c r="AA21" s="149">
        <f>+Gasto!AA34</f>
        <v>23.638511330227722</v>
      </c>
      <c r="AB21" s="149">
        <f>+Gasto!AB34</f>
        <v>22.124655211207283</v>
      </c>
      <c r="AC21" s="149">
        <f>+Gasto!AC34</f>
        <v>21.638265318451502</v>
      </c>
      <c r="AD21" s="149">
        <f>+Gasto!AD34</f>
        <v>2.7553184567120641</v>
      </c>
      <c r="AE21" s="149">
        <f>+Gasto!AE34</f>
        <v>50.423110361551764</v>
      </c>
      <c r="AF21" s="149">
        <f>+Gasto!AF34</f>
        <v>29.364871604857477</v>
      </c>
      <c r="AG21" s="149">
        <f>+Gasto!AG34</f>
        <v>33.7377965512988</v>
      </c>
      <c r="AH21" s="149">
        <f>+Gasto!AH34</f>
        <v>27.217263257287645</v>
      </c>
      <c r="AI21" s="149">
        <f>+Gasto!AI34</f>
        <v>36.800599334301431</v>
      </c>
      <c r="AJ21" s="149">
        <f>+Gasto!AJ34</f>
        <v>28.725371137516994</v>
      </c>
    </row>
    <row r="22" spans="2:36">
      <c r="B22" s="146" t="s">
        <v>53</v>
      </c>
      <c r="C22" s="24" t="s">
        <v>54</v>
      </c>
      <c r="D22" s="25" t="s">
        <v>27</v>
      </c>
      <c r="E22" s="149">
        <f>+Gasto!E38</f>
        <v>196.79376020000001</v>
      </c>
      <c r="F22" s="149">
        <f>+Gasto!F38</f>
        <v>128.34674806999999</v>
      </c>
      <c r="G22" s="149">
        <f>+Gasto!G38</f>
        <v>145.60164671000001</v>
      </c>
      <c r="H22" s="149">
        <f>+Gasto!H38</f>
        <v>246.26780074000001</v>
      </c>
      <c r="I22" s="149">
        <f>+Gasto!I38</f>
        <v>128.74938091000001</v>
      </c>
      <c r="J22" s="149">
        <f>+Gasto!J38</f>
        <v>153.06149773000004</v>
      </c>
      <c r="K22" s="149">
        <f>+Gasto!K38</f>
        <v>190.05277391000001</v>
      </c>
      <c r="L22" s="149">
        <f>+Gasto!L38</f>
        <v>307.81850811999993</v>
      </c>
      <c r="M22" s="149">
        <f>+Gasto!M38</f>
        <v>144.14479113000002</v>
      </c>
      <c r="N22" s="149">
        <f>+Gasto!N38</f>
        <v>174.87565318</v>
      </c>
      <c r="O22" s="149">
        <f>+Gasto!O38</f>
        <v>153.84471168000002</v>
      </c>
      <c r="P22" s="149">
        <f>+Gasto!P38</f>
        <v>281.95928088000005</v>
      </c>
      <c r="Q22" s="149">
        <f>+Gasto!Q38</f>
        <v>263.06329029999995</v>
      </c>
      <c r="R22" s="149">
        <f>+Gasto!R38</f>
        <v>147.48552275</v>
      </c>
      <c r="S22" s="149">
        <f>+Gasto!S38</f>
        <v>747.45749737999995</v>
      </c>
      <c r="T22" s="149">
        <f>+Gasto!T38</f>
        <v>220.55748503999996</v>
      </c>
      <c r="U22" s="149">
        <f>+Gasto!U38</f>
        <v>284.36386752999999</v>
      </c>
      <c r="V22" s="149">
        <f>+Gasto!V38</f>
        <v>370.67459999000005</v>
      </c>
      <c r="W22" s="149">
        <f>+Gasto!W38</f>
        <v>590.70887567999989</v>
      </c>
      <c r="X22" s="149">
        <f>+Gasto!X38</f>
        <v>298.30856034000021</v>
      </c>
      <c r="Y22" s="149">
        <f>+Gasto!Y38</f>
        <v>386.29151881795957</v>
      </c>
      <c r="Z22" s="149">
        <f>+Gasto!Z38</f>
        <v>356.7903178702137</v>
      </c>
      <c r="AA22" s="149">
        <f>+Gasto!AA38</f>
        <v>369.52232563705587</v>
      </c>
      <c r="AB22" s="149">
        <f>+Gasto!AB38</f>
        <v>367.42450688294093</v>
      </c>
      <c r="AC22" s="149">
        <f>+Gasto!AC38</f>
        <v>236.42379378214702</v>
      </c>
      <c r="AD22" s="149">
        <f>+Gasto!AD38</f>
        <v>-367.67818678129817</v>
      </c>
      <c r="AE22" s="149">
        <f>+Gasto!AE38</f>
        <v>929.06366656810246</v>
      </c>
      <c r="AF22" s="149">
        <f>+Gasto!AF38</f>
        <v>627.62299485520907</v>
      </c>
      <c r="AG22" s="149">
        <f>+Gasto!AG38</f>
        <v>329.86014151005634</v>
      </c>
      <c r="AH22" s="149">
        <f>+Gasto!AH38</f>
        <v>484.0671762826338</v>
      </c>
      <c r="AI22" s="149">
        <f>+Gasto!AI38</f>
        <v>696.11460574663272</v>
      </c>
      <c r="AJ22" s="149">
        <f>+Gasto!AJ38</f>
        <v>550.33332996663694</v>
      </c>
    </row>
    <row r="23" spans="2:36">
      <c r="B23" s="137" t="s">
        <v>55</v>
      </c>
      <c r="C23" s="128" t="s">
        <v>56</v>
      </c>
      <c r="D23" s="129" t="s">
        <v>27</v>
      </c>
      <c r="E23" s="141">
        <f>+E9-E14+E17</f>
        <v>-240.76861395999981</v>
      </c>
      <c r="F23" s="141">
        <f t="shared" ref="F23:AB23" si="5">+F9-F14+F17</f>
        <v>259.29375557000026</v>
      </c>
      <c r="G23" s="141">
        <f t="shared" si="5"/>
        <v>-343.48142152799983</v>
      </c>
      <c r="H23" s="141">
        <f t="shared" si="5"/>
        <v>538.11641641999995</v>
      </c>
      <c r="I23" s="141">
        <f t="shared" si="5"/>
        <v>-220.22647675999974</v>
      </c>
      <c r="J23" s="141">
        <f t="shared" si="5"/>
        <v>150.1536055900001</v>
      </c>
      <c r="K23" s="141">
        <f t="shared" si="5"/>
        <v>-672.16972341777023</v>
      </c>
      <c r="L23" s="141">
        <f t="shared" si="5"/>
        <v>174.50342076999914</v>
      </c>
      <c r="M23" s="141">
        <f t="shared" si="5"/>
        <v>-487.52564605999896</v>
      </c>
      <c r="N23" s="141">
        <f t="shared" si="5"/>
        <v>-324.45244571999956</v>
      </c>
      <c r="O23" s="141">
        <f t="shared" si="5"/>
        <v>-367.83009894000065</v>
      </c>
      <c r="P23" s="141">
        <f t="shared" si="5"/>
        <v>663.45575994999808</v>
      </c>
      <c r="Q23" s="141">
        <f t="shared" si="5"/>
        <v>-354.70396693999896</v>
      </c>
      <c r="R23" s="141">
        <f t="shared" si="5"/>
        <v>-174.32404137000185</v>
      </c>
      <c r="S23" s="141">
        <f t="shared" si="5"/>
        <v>-972.59638199000119</v>
      </c>
      <c r="T23" s="141">
        <f t="shared" si="5"/>
        <v>1275.58463605</v>
      </c>
      <c r="U23" s="141">
        <f t="shared" si="5"/>
        <v>-578.7864290999994</v>
      </c>
      <c r="V23" s="141">
        <f t="shared" si="5"/>
        <v>-535.99881950000167</v>
      </c>
      <c r="W23" s="141">
        <f t="shared" si="5"/>
        <v>-953.41223168000056</v>
      </c>
      <c r="X23" s="141">
        <f t="shared" si="5"/>
        <v>1915.9511391599956</v>
      </c>
      <c r="Y23" s="141">
        <f t="shared" si="5"/>
        <v>-982.20621194509431</v>
      </c>
      <c r="Z23" s="141">
        <f t="shared" si="5"/>
        <v>-732.34883539499288</v>
      </c>
      <c r="AA23" s="141">
        <f t="shared" si="5"/>
        <v>-732.09166214567222</v>
      </c>
      <c r="AB23" s="141">
        <f t="shared" si="5"/>
        <v>756.05943836076585</v>
      </c>
      <c r="AC23" s="141">
        <f t="shared" ref="AC23:AF23" si="6">+AC9-AC14+AC17</f>
        <v>-512.08242936287979</v>
      </c>
      <c r="AD23" s="141">
        <f t="shared" si="6"/>
        <v>2388.1639535906352</v>
      </c>
      <c r="AE23" s="141">
        <f t="shared" si="6"/>
        <v>-3893.5120835589551</v>
      </c>
      <c r="AF23" s="141">
        <f t="shared" si="6"/>
        <v>-91.567156200293084</v>
      </c>
      <c r="AG23" s="141">
        <f t="shared" ref="AG23:AJ23" si="7">+AG9-AG14+AG17</f>
        <v>-1288.9166543950719</v>
      </c>
      <c r="AH23" s="141">
        <f t="shared" si="7"/>
        <v>-915.77185671977122</v>
      </c>
      <c r="AI23" s="141">
        <f t="shared" si="7"/>
        <v>-1933.3330958085064</v>
      </c>
      <c r="AJ23" s="141">
        <f t="shared" si="7"/>
        <v>611.18305838749257</v>
      </c>
    </row>
    <row r="24" spans="2:36">
      <c r="B24" s="134" t="s">
        <v>57</v>
      </c>
      <c r="C24" s="130" t="s">
        <v>58</v>
      </c>
      <c r="D24" s="131" t="s">
        <v>27</v>
      </c>
      <c r="E24" s="141">
        <f>+E9-E14</f>
        <v>-240.76861395999981</v>
      </c>
      <c r="F24" s="141">
        <f t="shared" ref="F24:AB24" si="8">+F9-F14</f>
        <v>259.29375557000026</v>
      </c>
      <c r="G24" s="141">
        <f t="shared" si="8"/>
        <v>-343.48142152799983</v>
      </c>
      <c r="H24" s="141">
        <f t="shared" si="8"/>
        <v>538.11641641999995</v>
      </c>
      <c r="I24" s="141">
        <f t="shared" si="8"/>
        <v>-220.22647675999974</v>
      </c>
      <c r="J24" s="141">
        <f t="shared" si="8"/>
        <v>150.1536055900001</v>
      </c>
      <c r="K24" s="141">
        <f t="shared" si="8"/>
        <v>-672.16972341777023</v>
      </c>
      <c r="L24" s="141">
        <f t="shared" si="8"/>
        <v>174.50342076999914</v>
      </c>
      <c r="M24" s="141">
        <f t="shared" si="8"/>
        <v>-487.52564605999896</v>
      </c>
      <c r="N24" s="141">
        <f t="shared" si="8"/>
        <v>-324.45244571999956</v>
      </c>
      <c r="O24" s="141">
        <f t="shared" si="8"/>
        <v>-367.83009894000065</v>
      </c>
      <c r="P24" s="141">
        <f t="shared" si="8"/>
        <v>663.45575994999808</v>
      </c>
      <c r="Q24" s="141">
        <f t="shared" si="8"/>
        <v>-354.70396693999896</v>
      </c>
      <c r="R24" s="141">
        <f t="shared" si="8"/>
        <v>-174.32404137000185</v>
      </c>
      <c r="S24" s="141">
        <f t="shared" si="8"/>
        <v>-972.59638199000119</v>
      </c>
      <c r="T24" s="141">
        <f t="shared" si="8"/>
        <v>1275.58463605</v>
      </c>
      <c r="U24" s="141">
        <f t="shared" si="8"/>
        <v>-578.7864290999994</v>
      </c>
      <c r="V24" s="141">
        <f t="shared" si="8"/>
        <v>-535.99881950000167</v>
      </c>
      <c r="W24" s="141">
        <f t="shared" si="8"/>
        <v>-953.41223168000056</v>
      </c>
      <c r="X24" s="141">
        <f t="shared" si="8"/>
        <v>1915.9511391599956</v>
      </c>
      <c r="Y24" s="141">
        <f t="shared" si="8"/>
        <v>-982.20621194509431</v>
      </c>
      <c r="Z24" s="141">
        <f t="shared" si="8"/>
        <v>-732.34883539499288</v>
      </c>
      <c r="AA24" s="141">
        <f t="shared" si="8"/>
        <v>-732.09166214567222</v>
      </c>
      <c r="AB24" s="141">
        <f t="shared" si="8"/>
        <v>756.05943836076585</v>
      </c>
      <c r="AC24" s="141">
        <f t="shared" ref="AC24:AF24" si="9">+AC9-AC14</f>
        <v>-512.08242936287979</v>
      </c>
      <c r="AD24" s="141">
        <f t="shared" si="9"/>
        <v>2388.1639535906352</v>
      </c>
      <c r="AE24" s="141">
        <f t="shared" si="9"/>
        <v>-3893.5120835589551</v>
      </c>
      <c r="AF24" s="141">
        <f t="shared" si="9"/>
        <v>-91.567156200293084</v>
      </c>
      <c r="AG24" s="141">
        <f t="shared" ref="AG24:AJ24" si="10">+AG9-AG14</f>
        <v>-1288.9166543950719</v>
      </c>
      <c r="AH24" s="141">
        <f t="shared" si="10"/>
        <v>-915.77185671977122</v>
      </c>
      <c r="AI24" s="141">
        <f t="shared" si="10"/>
        <v>-1933.3330958085064</v>
      </c>
      <c r="AJ24" s="141">
        <f t="shared" si="10"/>
        <v>611.18305838749257</v>
      </c>
    </row>
    <row r="25" spans="2:36">
      <c r="B25" s="28" t="s">
        <v>25</v>
      </c>
      <c r="C25" s="29" t="s">
        <v>59</v>
      </c>
      <c r="D25" s="19" t="s">
        <v>27</v>
      </c>
      <c r="E25" s="149"/>
      <c r="F25" s="149"/>
      <c r="G25" s="149"/>
      <c r="H25" s="149"/>
      <c r="I25" s="149"/>
      <c r="J25" s="149"/>
      <c r="K25" s="149"/>
      <c r="L25" s="149"/>
      <c r="M25" s="149"/>
      <c r="N25" s="149"/>
      <c r="O25" s="149"/>
      <c r="P25" s="149"/>
      <c r="Q25" s="149"/>
      <c r="R25" s="149"/>
      <c r="S25" s="149"/>
      <c r="T25" s="149"/>
      <c r="U25" s="149"/>
      <c r="V25" s="149"/>
      <c r="W25" s="149"/>
      <c r="X25" s="149"/>
      <c r="Y25" s="149"/>
      <c r="Z25" s="149"/>
      <c r="AA25" s="149"/>
      <c r="AB25" s="149"/>
      <c r="AC25" s="149"/>
      <c r="AD25" s="149"/>
      <c r="AE25" s="149"/>
      <c r="AF25" s="149"/>
      <c r="AG25" s="149"/>
      <c r="AH25" s="149"/>
      <c r="AI25" s="149"/>
      <c r="AJ25" s="149"/>
    </row>
    <row r="26" spans="2:36">
      <c r="B26" s="28" t="s">
        <v>60</v>
      </c>
      <c r="C26" s="22" t="s">
        <v>61</v>
      </c>
      <c r="D26" s="19" t="s">
        <v>27</v>
      </c>
      <c r="E26" s="183">
        <f>SUM(E27:E30)</f>
        <v>851.17885737999995</v>
      </c>
      <c r="F26" s="183">
        <f t="shared" ref="F26:AB26" si="11">SUM(F27:F30)</f>
        <v>450.70224510999998</v>
      </c>
      <c r="G26" s="183">
        <f t="shared" si="11"/>
        <v>89.709335169999989</v>
      </c>
      <c r="H26" s="183">
        <f t="shared" si="11"/>
        <v>633.68621463999978</v>
      </c>
      <c r="I26" s="183">
        <f t="shared" si="11"/>
        <v>385.01003941000005</v>
      </c>
      <c r="J26" s="183">
        <f t="shared" si="11"/>
        <v>251.17731167000002</v>
      </c>
      <c r="K26" s="183">
        <f t="shared" si="11"/>
        <v>444.69255229999999</v>
      </c>
      <c r="L26" s="183">
        <f t="shared" si="11"/>
        <v>597.04363874000012</v>
      </c>
      <c r="M26" s="183">
        <f t="shared" si="11"/>
        <v>376.51157338999997</v>
      </c>
      <c r="N26" s="183">
        <f t="shared" si="11"/>
        <v>255.42606398000007</v>
      </c>
      <c r="O26" s="183">
        <f t="shared" si="11"/>
        <v>280.95888149000001</v>
      </c>
      <c r="P26" s="183">
        <f t="shared" si="11"/>
        <v>577.63334378000025</v>
      </c>
      <c r="Q26" s="183">
        <f t="shared" si="11"/>
        <v>104.68721388000004</v>
      </c>
      <c r="R26" s="183">
        <f t="shared" si="11"/>
        <v>380.31341950000007</v>
      </c>
      <c r="S26" s="183">
        <f t="shared" si="11"/>
        <v>545.68432094000002</v>
      </c>
      <c r="T26" s="183">
        <f t="shared" si="11"/>
        <v>544.56873231999998</v>
      </c>
      <c r="U26" s="183">
        <f t="shared" si="11"/>
        <v>462.76137106000004</v>
      </c>
      <c r="V26" s="183">
        <f t="shared" si="11"/>
        <v>349.86357235999998</v>
      </c>
      <c r="W26" s="183">
        <f t="shared" si="11"/>
        <v>390.70958302999998</v>
      </c>
      <c r="X26" s="183">
        <f t="shared" si="11"/>
        <v>-1203.3461454500007</v>
      </c>
      <c r="Y26" s="183">
        <f t="shared" si="11"/>
        <v>500.69193591685445</v>
      </c>
      <c r="Z26" s="183">
        <f t="shared" si="11"/>
        <v>500.49310765281064</v>
      </c>
      <c r="AA26" s="183">
        <f t="shared" si="11"/>
        <v>394.42785277651871</v>
      </c>
      <c r="AB26" s="183">
        <f t="shared" si="11"/>
        <v>367.67349255635753</v>
      </c>
      <c r="AC26" s="183">
        <f t="shared" ref="AC26:AF26" si="12">SUM(AC27:AC30)</f>
        <v>120.38821732460916</v>
      </c>
      <c r="AD26" s="183">
        <f t="shared" si="12"/>
        <v>-15.499359162861113</v>
      </c>
      <c r="AE26" s="183">
        <f t="shared" si="12"/>
        <v>193.54886557078478</v>
      </c>
      <c r="AF26" s="183">
        <f t="shared" si="12"/>
        <v>72.098398459579826</v>
      </c>
      <c r="AG26" s="183">
        <f t="shared" ref="AG26:AJ26" si="13">SUM(AG27:AG30)</f>
        <v>246.83922911037271</v>
      </c>
      <c r="AH26" s="183">
        <f t="shared" si="13"/>
        <v>71.411117394406574</v>
      </c>
      <c r="AI26" s="183">
        <f t="shared" si="13"/>
        <v>93.124159867972679</v>
      </c>
      <c r="AJ26" s="183">
        <f t="shared" si="13"/>
        <v>90.662224335185385</v>
      </c>
    </row>
    <row r="27" spans="2:36">
      <c r="B27" s="30" t="s">
        <v>62</v>
      </c>
      <c r="C27" s="23" t="s">
        <v>63</v>
      </c>
      <c r="D27" s="19" t="s">
        <v>27</v>
      </c>
      <c r="E27" s="149">
        <f>+'Transacciones Activos y Pasivo '!E10</f>
        <v>847.86792479999997</v>
      </c>
      <c r="F27" s="149">
        <f>+'Transacciones Activos y Pasivo '!F10</f>
        <v>443.34791867999996</v>
      </c>
      <c r="G27" s="149">
        <f>+'Transacciones Activos y Pasivo '!G10</f>
        <v>67.055082909999996</v>
      </c>
      <c r="H27" s="149">
        <f>+'Transacciones Activos y Pasivo '!H10</f>
        <v>631.46128891999979</v>
      </c>
      <c r="I27" s="149">
        <f>+'Transacciones Activos y Pasivo '!I10</f>
        <v>385.01003941000005</v>
      </c>
      <c r="J27" s="149">
        <f>+'Transacciones Activos y Pasivo '!J10</f>
        <v>249.27736054000005</v>
      </c>
      <c r="K27" s="149">
        <f>+'Transacciones Activos y Pasivo '!K10</f>
        <v>444.69225538000001</v>
      </c>
      <c r="L27" s="149">
        <f>+'Transacciones Activos y Pasivo '!L10</f>
        <v>568.34950661000016</v>
      </c>
      <c r="M27" s="149">
        <f>+'Transacciones Activos y Pasivo '!M10</f>
        <v>376.49157338999999</v>
      </c>
      <c r="N27" s="149">
        <f>+'Transacciones Activos y Pasivo '!N10</f>
        <v>254.83907098000006</v>
      </c>
      <c r="O27" s="149">
        <f>+'Transacciones Activos y Pasivo '!O10</f>
        <v>278.69328210999998</v>
      </c>
      <c r="P27" s="149">
        <f>+'Transacciones Activos y Pasivo '!P10</f>
        <v>577.10381787000028</v>
      </c>
      <c r="Q27" s="149">
        <f>+'Transacciones Activos y Pasivo '!Q10</f>
        <v>104.68721988000004</v>
      </c>
      <c r="R27" s="149">
        <f>+'Transacciones Activos y Pasivo '!R10</f>
        <v>370.62284012000009</v>
      </c>
      <c r="S27" s="149">
        <f>+'Transacciones Activos y Pasivo '!S10</f>
        <v>543.40071355999999</v>
      </c>
      <c r="T27" s="149">
        <f>+'Transacciones Activos y Pasivo '!T10</f>
        <v>544.08037821999994</v>
      </c>
      <c r="U27" s="149">
        <f>+'Transacciones Activos y Pasivo '!U10</f>
        <v>462.73137106000007</v>
      </c>
      <c r="V27" s="149">
        <f>+'Transacciones Activos y Pasivo '!V10</f>
        <v>349.76857236000001</v>
      </c>
      <c r="W27" s="149">
        <f>+'Transacciones Activos y Pasivo '!W10</f>
        <v>387.63069883999998</v>
      </c>
      <c r="X27" s="149">
        <f>+'Transacciones Activos y Pasivo '!X10</f>
        <v>-1200.1422612600006</v>
      </c>
      <c r="Y27" s="149">
        <f>+'Transacciones Activos y Pasivo '!Y10</f>
        <v>500.69193591685445</v>
      </c>
      <c r="Z27" s="149">
        <f>+'Transacciones Activos y Pasivo '!Z10</f>
        <v>500.30939622271887</v>
      </c>
      <c r="AA27" s="149">
        <f>+'Transacciones Activos y Pasivo '!AA10</f>
        <v>394.26278841315036</v>
      </c>
      <c r="AB27" s="149">
        <f>+'Transacciones Activos y Pasivo '!AB10</f>
        <v>367.54372201876038</v>
      </c>
      <c r="AC27" s="149">
        <f>+'Transacciones Activos y Pasivo '!AC10</f>
        <v>120.38120070817385</v>
      </c>
      <c r="AD27" s="149">
        <f>+'Transacciones Activos y Pasivo '!AD10</f>
        <v>-15.334379544799043</v>
      </c>
      <c r="AE27" s="149">
        <f>+'Transacciones Activos y Pasivo '!AE10</f>
        <v>193.39357292916284</v>
      </c>
      <c r="AF27" s="149">
        <f>+'Transacciones Activos y Pasivo '!AF10</f>
        <v>72.042709472593927</v>
      </c>
      <c r="AG27" s="149">
        <f>+'Transacciones Activos y Pasivo '!AG10</f>
        <v>13.559343556529097</v>
      </c>
      <c r="AH27" s="149">
        <f>+'Transacciones Activos y Pasivo '!AH10</f>
        <v>42.217383968485684</v>
      </c>
      <c r="AI27" s="149">
        <f>+'Transacciones Activos y Pasivo '!AI10</f>
        <v>89.420251441721263</v>
      </c>
      <c r="AJ27" s="149">
        <f>+'Transacciones Activos y Pasivo '!AJ10</f>
        <v>90.104194344677197</v>
      </c>
    </row>
    <row r="28" spans="2:36">
      <c r="B28" s="30" t="s">
        <v>64</v>
      </c>
      <c r="C28" s="23" t="s">
        <v>65</v>
      </c>
      <c r="D28" s="19" t="s">
        <v>27</v>
      </c>
      <c r="E28" s="149">
        <f>+'Transacciones Activos y Pasivo '!E15</f>
        <v>0</v>
      </c>
      <c r="F28" s="149">
        <f>+'Transacciones Activos y Pasivo '!F15</f>
        <v>0</v>
      </c>
      <c r="G28" s="149">
        <f>+'Transacciones Activos y Pasivo '!G15</f>
        <v>0</v>
      </c>
      <c r="H28" s="149">
        <f>+'Transacciones Activos y Pasivo '!H15</f>
        <v>6.2E-4</v>
      </c>
      <c r="I28" s="149">
        <f>+'Transacciones Activos y Pasivo '!I15</f>
        <v>0</v>
      </c>
      <c r="J28" s="149">
        <f>+'Transacciones Activos y Pasivo '!J15</f>
        <v>1.9187999999999999E-4</v>
      </c>
      <c r="K28" s="149">
        <f>+'Transacciones Activos y Pasivo '!K15</f>
        <v>2.9692E-4</v>
      </c>
      <c r="L28" s="149">
        <f>+'Transacciones Activos y Pasivo '!L15</f>
        <v>-4.1691999999999999E-4</v>
      </c>
      <c r="M28" s="149">
        <f>+'Transacciones Activos y Pasivo '!M15</f>
        <v>0.02</v>
      </c>
      <c r="N28" s="149">
        <f>+'Transacciones Activos y Pasivo '!N15</f>
        <v>0.02</v>
      </c>
      <c r="O28" s="149">
        <f>+'Transacciones Activos y Pasivo '!O15</f>
        <v>0</v>
      </c>
      <c r="P28" s="149">
        <f>+'Transacciones Activos y Pasivo '!P15</f>
        <v>0</v>
      </c>
      <c r="Q28" s="149">
        <f>+'Transacciones Activos y Pasivo '!Q15</f>
        <v>0</v>
      </c>
      <c r="R28" s="149">
        <f>+'Transacciones Activos y Pasivo '!R15</f>
        <v>2.19525E-2</v>
      </c>
      <c r="S28" s="149">
        <f>+'Transacciones Activos y Pasivo '!S15</f>
        <v>3.9700000000000006E-2</v>
      </c>
      <c r="T28" s="149">
        <f>+'Transacciones Activos y Pasivo '!T15</f>
        <v>-1.9524999999999998E-3</v>
      </c>
      <c r="U28" s="149">
        <f>+'Transacciones Activos y Pasivo '!U15</f>
        <v>0.03</v>
      </c>
      <c r="V28" s="149">
        <f>+'Transacciones Activos y Pasivo '!V15</f>
        <v>1.4999999999999999E-2</v>
      </c>
      <c r="W28" s="149">
        <f>+'Transacciones Activos y Pasivo '!W15</f>
        <v>5.0499999999999998E-3</v>
      </c>
      <c r="X28" s="149">
        <f>+'Transacciones Activos y Pasivo '!X15</f>
        <v>-5.0049999999999997E-2</v>
      </c>
      <c r="Y28" s="149">
        <f>+'Transacciones Activos y Pasivo '!Y15</f>
        <v>0</v>
      </c>
      <c r="Z28" s="149">
        <f>+'Transacciones Activos y Pasivo '!Z15</f>
        <v>0</v>
      </c>
      <c r="AA28" s="149">
        <f>+'Transacciones Activos y Pasivo '!AA15</f>
        <v>0</v>
      </c>
      <c r="AB28" s="149">
        <f>+'Transacciones Activos y Pasivo '!AB15</f>
        <v>1.2714865111728478E-2</v>
      </c>
      <c r="AC28" s="149">
        <f>+'Transacciones Activos y Pasivo '!AC15</f>
        <v>0</v>
      </c>
      <c r="AD28" s="149">
        <f>+'Transacciones Activos y Pasivo '!AD15</f>
        <v>-0.14223833988695064</v>
      </c>
      <c r="AE28" s="149">
        <f>+'Transacciones Activos y Pasivo '!AE15</f>
        <v>0.12782058858582843</v>
      </c>
      <c r="AF28" s="149">
        <f>+'Transacciones Activos y Pasivo '!AF15</f>
        <v>4.5829915922968277E-2</v>
      </c>
      <c r="AG28" s="149">
        <f>+'Transacciones Activos y Pasivo '!AG15</f>
        <v>0</v>
      </c>
      <c r="AH28" s="149">
        <f>+'Transacciones Activos y Pasivo '!AH15</f>
        <v>3.3747731690430403E-2</v>
      </c>
      <c r="AI28" s="149">
        <f>+'Transacciones Activos y Pasivo '!AI15</f>
        <v>5.8910214472605728E-2</v>
      </c>
      <c r="AJ28" s="149">
        <f>+'Transacciones Activos y Pasivo '!AJ15</f>
        <v>3.7315960254078837E-2</v>
      </c>
    </row>
    <row r="29" spans="2:36">
      <c r="B29" s="30" t="s">
        <v>66</v>
      </c>
      <c r="C29" s="23" t="s">
        <v>67</v>
      </c>
      <c r="D29" s="19" t="s">
        <v>27</v>
      </c>
      <c r="E29" s="149">
        <f>+'Transacciones Activos y Pasivo '!E16</f>
        <v>0</v>
      </c>
      <c r="F29" s="149">
        <f>+'Transacciones Activos y Pasivo '!F16</f>
        <v>0</v>
      </c>
      <c r="G29" s="149">
        <f>+'Transacciones Activos y Pasivo '!G16</f>
        <v>0</v>
      </c>
      <c r="H29" s="149">
        <f>+'Transacciones Activos y Pasivo '!H16</f>
        <v>0</v>
      </c>
      <c r="I29" s="149">
        <f>+'Transacciones Activos y Pasivo '!I16</f>
        <v>0</v>
      </c>
      <c r="J29" s="149">
        <f>+'Transacciones Activos y Pasivo '!J16</f>
        <v>0</v>
      </c>
      <c r="K29" s="149">
        <f>+'Transacciones Activos y Pasivo '!K16</f>
        <v>0</v>
      </c>
      <c r="L29" s="149">
        <f>+'Transacciones Activos y Pasivo '!L16</f>
        <v>0</v>
      </c>
      <c r="M29" s="149">
        <f>+'Transacciones Activos y Pasivo '!M16</f>
        <v>0</v>
      </c>
      <c r="N29" s="149">
        <f>+'Transacciones Activos y Pasivo '!N16</f>
        <v>0</v>
      </c>
      <c r="O29" s="149">
        <f>+'Transacciones Activos y Pasivo '!O16</f>
        <v>0</v>
      </c>
      <c r="P29" s="149">
        <f>+'Transacciones Activos y Pasivo '!P16</f>
        <v>3.2100000000000004E-2</v>
      </c>
      <c r="Q29" s="149">
        <f>+'Transacciones Activos y Pasivo '!Q16</f>
        <v>0</v>
      </c>
      <c r="R29" s="149">
        <f>+'Transacciones Activos y Pasivo '!R16</f>
        <v>0</v>
      </c>
      <c r="S29" s="149">
        <f>+'Transacciones Activos y Pasivo '!S16</f>
        <v>0</v>
      </c>
      <c r="T29" s="149">
        <f>+'Transacciones Activos y Pasivo '!T16</f>
        <v>0</v>
      </c>
      <c r="U29" s="149">
        <f>+'Transacciones Activos y Pasivo '!U16</f>
        <v>0</v>
      </c>
      <c r="V29" s="149">
        <f>+'Transacciones Activos y Pasivo '!V16</f>
        <v>0</v>
      </c>
      <c r="W29" s="149">
        <f>+'Transacciones Activos y Pasivo '!W16</f>
        <v>0</v>
      </c>
      <c r="X29" s="149">
        <f>+'Transacciones Activos y Pasivo '!X16</f>
        <v>0</v>
      </c>
      <c r="Y29" s="149">
        <f>+'Transacciones Activos y Pasivo '!Y16</f>
        <v>0</v>
      </c>
      <c r="Z29" s="149">
        <f>+'Transacciones Activos y Pasivo '!Z16</f>
        <v>0</v>
      </c>
      <c r="AA29" s="149">
        <f>+'Transacciones Activos y Pasivo '!AA16</f>
        <v>0</v>
      </c>
      <c r="AB29" s="149">
        <f>+'Transacciones Activos y Pasivo '!AB16</f>
        <v>0</v>
      </c>
      <c r="AC29" s="149">
        <f>+'Transacciones Activos y Pasivo '!AC16</f>
        <v>0</v>
      </c>
      <c r="AD29" s="149">
        <f>+'Transacciones Activos y Pasivo '!AD16</f>
        <v>0</v>
      </c>
      <c r="AE29" s="149">
        <f>+'Transacciones Activos y Pasivo '!AE16</f>
        <v>0</v>
      </c>
      <c r="AF29" s="149">
        <f>+'Transacciones Activos y Pasivo '!AF16</f>
        <v>0</v>
      </c>
      <c r="AG29" s="149">
        <f>+'Transacciones Activos y Pasivo '!AG16</f>
        <v>0</v>
      </c>
      <c r="AH29" s="149">
        <f>+'Transacciones Activos y Pasivo '!AH16</f>
        <v>0</v>
      </c>
      <c r="AI29" s="149">
        <f>+'Transacciones Activos y Pasivo '!AI16</f>
        <v>0</v>
      </c>
      <c r="AJ29" s="149">
        <f>+'Transacciones Activos y Pasivo '!AJ16</f>
        <v>0</v>
      </c>
    </row>
    <row r="30" spans="2:36">
      <c r="B30" s="31" t="s">
        <v>68</v>
      </c>
      <c r="C30" s="24" t="s">
        <v>69</v>
      </c>
      <c r="D30" s="25" t="s">
        <v>27</v>
      </c>
      <c r="E30" s="149">
        <f>+'Transacciones Activos y Pasivo '!E17</f>
        <v>3.3109325800000002</v>
      </c>
      <c r="F30" s="149">
        <f>+'Transacciones Activos y Pasivo '!F17</f>
        <v>7.3543264300000004</v>
      </c>
      <c r="G30" s="149">
        <f>+'Transacciones Activos y Pasivo '!G17</f>
        <v>22.654252259999996</v>
      </c>
      <c r="H30" s="149">
        <f>+'Transacciones Activos y Pasivo '!H17</f>
        <v>2.2243057199999998</v>
      </c>
      <c r="I30" s="149">
        <f>+'Transacciones Activos y Pasivo '!I17</f>
        <v>0</v>
      </c>
      <c r="J30" s="149">
        <f>+'Transacciones Activos y Pasivo '!J17</f>
        <v>1.89975925</v>
      </c>
      <c r="K30" s="149">
        <f>+'Transacciones Activos y Pasivo '!K17</f>
        <v>0</v>
      </c>
      <c r="L30" s="149">
        <f>+'Transacciones Activos y Pasivo '!L17</f>
        <v>28.694549050000003</v>
      </c>
      <c r="M30" s="149">
        <f>+'Transacciones Activos y Pasivo '!M17</f>
        <v>0</v>
      </c>
      <c r="N30" s="149">
        <f>+'Transacciones Activos y Pasivo '!N17</f>
        <v>0.56699300000000008</v>
      </c>
      <c r="O30" s="149">
        <f>+'Transacciones Activos y Pasivo '!O17</f>
        <v>2.2655993800000003</v>
      </c>
      <c r="P30" s="149">
        <f>+'Transacciones Activos y Pasivo '!P17</f>
        <v>0.49742590999999997</v>
      </c>
      <c r="Q30" s="149">
        <f>+'Transacciones Activos y Pasivo '!Q17</f>
        <v>-6.0000000000000002E-6</v>
      </c>
      <c r="R30" s="149">
        <f>+'Transacciones Activos y Pasivo '!R17</f>
        <v>9.6686268799999979</v>
      </c>
      <c r="S30" s="149">
        <f>+'Transacciones Activos y Pasivo '!S17</f>
        <v>2.24390738</v>
      </c>
      <c r="T30" s="149">
        <f>+'Transacciones Activos y Pasivo '!T17</f>
        <v>0.49030659999999998</v>
      </c>
      <c r="U30" s="149">
        <f>+'Transacciones Activos y Pasivo '!U17</f>
        <v>0</v>
      </c>
      <c r="V30" s="149">
        <f>+'Transacciones Activos y Pasivo '!V17</f>
        <v>0.08</v>
      </c>
      <c r="W30" s="149">
        <f>+'Transacciones Activos y Pasivo '!W17</f>
        <v>3.0738341899999999</v>
      </c>
      <c r="X30" s="149">
        <f>+'Transacciones Activos y Pasivo '!X17</f>
        <v>-3.15383419</v>
      </c>
      <c r="Y30" s="149">
        <f>+'Transacciones Activos y Pasivo '!Y17</f>
        <v>0</v>
      </c>
      <c r="Z30" s="149">
        <f>+'Transacciones Activos y Pasivo '!Z17</f>
        <v>0.18371143009176821</v>
      </c>
      <c r="AA30" s="149">
        <f>+'Transacciones Activos y Pasivo '!AA17</f>
        <v>0.1650643633683361</v>
      </c>
      <c r="AB30" s="149">
        <f>+'Transacciones Activos y Pasivo '!AB17</f>
        <v>0.11705567248543758</v>
      </c>
      <c r="AC30" s="149">
        <f>+'Transacciones Activos y Pasivo '!AC17</f>
        <v>7.0166164353083413E-3</v>
      </c>
      <c r="AD30" s="149">
        <f>+'Transacciones Activos y Pasivo '!AD17</f>
        <v>-2.2741278175118451E-2</v>
      </c>
      <c r="AE30" s="149">
        <f>+'Transacciones Activos y Pasivo '!AE17</f>
        <v>2.7472053036123479E-2</v>
      </c>
      <c r="AF30" s="149">
        <f>+'Transacciones Activos y Pasivo '!AF17</f>
        <v>9.8590710629371629E-3</v>
      </c>
      <c r="AG30" s="149">
        <f>+'Transacciones Activos y Pasivo '!AG17</f>
        <v>233.27988555384363</v>
      </c>
      <c r="AH30" s="149">
        <f>+'Transacciones Activos y Pasivo '!AH17</f>
        <v>29.159985694230457</v>
      </c>
      <c r="AI30" s="149">
        <f>+'Transacciones Activos y Pasivo '!AI17</f>
        <v>3.6449982117788071</v>
      </c>
      <c r="AJ30" s="149">
        <f>+'Transacciones Activos y Pasivo '!AJ17</f>
        <v>0.52071403025411533</v>
      </c>
    </row>
    <row r="31" spans="2:36">
      <c r="B31" s="124" t="s">
        <v>70</v>
      </c>
      <c r="C31" s="125" t="s">
        <v>71</v>
      </c>
      <c r="D31" s="132" t="s">
        <v>27</v>
      </c>
      <c r="E31" s="186">
        <f>+E14+E26</f>
        <v>2508.9223050700002</v>
      </c>
      <c r="F31" s="186">
        <f t="shared" ref="F31:T31" si="14">+F14+F26</f>
        <v>1829.0743787799995</v>
      </c>
      <c r="G31" s="186">
        <f t="shared" si="14"/>
        <v>1894.79246124</v>
      </c>
      <c r="H31" s="186">
        <f t="shared" si="14"/>
        <v>2432.38885175</v>
      </c>
      <c r="I31" s="186">
        <f t="shared" si="14"/>
        <v>2003.8445448799994</v>
      </c>
      <c r="J31" s="186">
        <f t="shared" si="14"/>
        <v>1725.10979873</v>
      </c>
      <c r="K31" s="186">
        <f t="shared" si="14"/>
        <v>2688.923834799999</v>
      </c>
      <c r="L31" s="186">
        <f t="shared" si="14"/>
        <v>3067.2183077800009</v>
      </c>
      <c r="M31" s="186">
        <f t="shared" si="14"/>
        <v>2565.0808674599984</v>
      </c>
      <c r="N31" s="186">
        <f t="shared" si="14"/>
        <v>2321.9574908499994</v>
      </c>
      <c r="O31" s="186">
        <f t="shared" si="14"/>
        <v>2311.7806282300003</v>
      </c>
      <c r="P31" s="186">
        <f t="shared" si="14"/>
        <v>2475.995004870002</v>
      </c>
      <c r="Q31" s="186">
        <f t="shared" si="14"/>
        <v>2137.0118449799988</v>
      </c>
      <c r="R31" s="186">
        <f t="shared" si="14"/>
        <v>2461.8936927100017</v>
      </c>
      <c r="S31" s="186">
        <f t="shared" si="14"/>
        <v>3253.1205119100009</v>
      </c>
      <c r="T31" s="186">
        <f t="shared" si="14"/>
        <v>2691.6553541900003</v>
      </c>
      <c r="U31" s="186">
        <f t="shared" ref="U31:AB31" si="15">+U14+U26</f>
        <v>2794.3983822299992</v>
      </c>
      <c r="V31" s="186">
        <f t="shared" si="15"/>
        <v>2818.6837792600018</v>
      </c>
      <c r="W31" s="186">
        <f t="shared" si="15"/>
        <v>3105.8591645500005</v>
      </c>
      <c r="X31" s="186">
        <f t="shared" si="15"/>
        <v>430.76530437000406</v>
      </c>
      <c r="Y31" s="186">
        <f t="shared" si="15"/>
        <v>3083.8872029119493</v>
      </c>
      <c r="Z31" s="186">
        <f t="shared" si="15"/>
        <v>3082.4016037678034</v>
      </c>
      <c r="AA31" s="186">
        <f t="shared" si="15"/>
        <v>2768.6678235621907</v>
      </c>
      <c r="AB31" s="186">
        <f t="shared" si="15"/>
        <v>2727.3227751655918</v>
      </c>
      <c r="AC31" s="186">
        <f t="shared" ref="AC31:AF31" si="16">+AC14+AC26</f>
        <v>2058.5852759374889</v>
      </c>
      <c r="AD31" s="186">
        <f t="shared" si="16"/>
        <v>-1563.400435633496</v>
      </c>
      <c r="AE31" s="186">
        <f t="shared" si="16"/>
        <v>5406.4715005797398</v>
      </c>
      <c r="AF31" s="186">
        <f t="shared" si="16"/>
        <v>3070.9862598498735</v>
      </c>
      <c r="AG31" s="186">
        <f t="shared" ref="AG31:AJ31" si="17">+AG14+AG26</f>
        <v>2870.6357413954447</v>
      </c>
      <c r="AH31" s="186">
        <f t="shared" si="17"/>
        <v>2529.5520786741777</v>
      </c>
      <c r="AI31" s="186">
        <f t="shared" si="17"/>
        <v>3507.5956766764789</v>
      </c>
      <c r="AJ31" s="186">
        <f t="shared" si="17"/>
        <v>2701.7376150476925</v>
      </c>
    </row>
    <row r="32" spans="2:36">
      <c r="B32" s="124" t="s">
        <v>72</v>
      </c>
      <c r="C32" s="125" t="s">
        <v>73</v>
      </c>
      <c r="D32" s="132" t="s">
        <v>27</v>
      </c>
      <c r="E32" s="186">
        <f>+E9-E31</f>
        <v>-1091.94747134</v>
      </c>
      <c r="F32" s="186">
        <f t="shared" ref="F32:AB32" si="18">+F9-F31</f>
        <v>-191.40848953999966</v>
      </c>
      <c r="G32" s="186">
        <f t="shared" si="18"/>
        <v>-433.19075669799986</v>
      </c>
      <c r="H32" s="186">
        <f t="shared" si="18"/>
        <v>-95.569798219999939</v>
      </c>
      <c r="I32" s="186">
        <f t="shared" si="18"/>
        <v>-605.23651616999973</v>
      </c>
      <c r="J32" s="186">
        <f t="shared" si="18"/>
        <v>-101.02370608000001</v>
      </c>
      <c r="K32" s="186">
        <f t="shared" si="18"/>
        <v>-1116.8622757177702</v>
      </c>
      <c r="L32" s="186">
        <f t="shared" si="18"/>
        <v>-422.54021797000087</v>
      </c>
      <c r="M32" s="186">
        <f t="shared" si="18"/>
        <v>-864.0372194499987</v>
      </c>
      <c r="N32" s="186">
        <f t="shared" si="18"/>
        <v>-579.87850969999954</v>
      </c>
      <c r="O32" s="186">
        <f t="shared" si="18"/>
        <v>-648.78898043000072</v>
      </c>
      <c r="P32" s="186">
        <f t="shared" si="18"/>
        <v>85.822416169997723</v>
      </c>
      <c r="Q32" s="186">
        <f t="shared" si="18"/>
        <v>-459.39118081999891</v>
      </c>
      <c r="R32" s="186">
        <f t="shared" si="18"/>
        <v>-554.63746087000209</v>
      </c>
      <c r="S32" s="186">
        <f t="shared" si="18"/>
        <v>-1518.2807029300011</v>
      </c>
      <c r="T32" s="186">
        <f t="shared" si="18"/>
        <v>731.01590372999999</v>
      </c>
      <c r="U32" s="186">
        <f t="shared" si="18"/>
        <v>-1041.5478001599993</v>
      </c>
      <c r="V32" s="186">
        <f t="shared" si="18"/>
        <v>-885.86239186000171</v>
      </c>
      <c r="W32" s="186">
        <f t="shared" si="18"/>
        <v>-1344.1218147100005</v>
      </c>
      <c r="X32" s="186">
        <f t="shared" si="18"/>
        <v>3119.2972846099965</v>
      </c>
      <c r="Y32" s="186">
        <f t="shared" si="18"/>
        <v>-1482.8981478619489</v>
      </c>
      <c r="Z32" s="186">
        <f t="shared" si="18"/>
        <v>-1232.8419430478034</v>
      </c>
      <c r="AA32" s="186">
        <f t="shared" si="18"/>
        <v>-1126.5195149221909</v>
      </c>
      <c r="AB32" s="186">
        <f t="shared" si="18"/>
        <v>388.38594580440849</v>
      </c>
      <c r="AC32" s="186">
        <f t="shared" ref="AC32:AF32" si="19">+AC9-AC31</f>
        <v>-632.47064668748885</v>
      </c>
      <c r="AD32" s="186">
        <f t="shared" si="19"/>
        <v>2403.663312753496</v>
      </c>
      <c r="AE32" s="186">
        <f t="shared" si="19"/>
        <v>-4087.06094912974</v>
      </c>
      <c r="AF32" s="186">
        <f t="shared" si="19"/>
        <v>-163.66555465987312</v>
      </c>
      <c r="AG32" s="186">
        <f t="shared" ref="AG32:AJ32" si="20">+AG9-AG31</f>
        <v>-1535.7558835054447</v>
      </c>
      <c r="AH32" s="186">
        <f t="shared" si="20"/>
        <v>-987.1829741141778</v>
      </c>
      <c r="AI32" s="186">
        <f t="shared" si="20"/>
        <v>-2026.457255676479</v>
      </c>
      <c r="AJ32" s="186">
        <f t="shared" si="20"/>
        <v>520.52083405230724</v>
      </c>
    </row>
    <row r="33" spans="2:36">
      <c r="B33" s="147" t="s">
        <v>25</v>
      </c>
      <c r="C33" s="133" t="s">
        <v>74</v>
      </c>
      <c r="D33" s="129" t="s">
        <v>27</v>
      </c>
      <c r="E33" s="141"/>
      <c r="F33" s="141"/>
      <c r="G33" s="141"/>
      <c r="H33" s="141"/>
      <c r="I33" s="141"/>
      <c r="J33" s="141"/>
      <c r="K33" s="141"/>
      <c r="L33" s="141"/>
      <c r="M33" s="141"/>
      <c r="N33" s="141"/>
      <c r="O33" s="141"/>
      <c r="P33" s="141"/>
      <c r="Q33" s="141"/>
      <c r="R33" s="141"/>
      <c r="S33" s="141"/>
      <c r="T33" s="141"/>
      <c r="U33" s="141"/>
      <c r="V33" s="141"/>
      <c r="W33" s="141"/>
      <c r="X33" s="141"/>
      <c r="Y33" s="141"/>
      <c r="Z33" s="141"/>
      <c r="AA33" s="141"/>
      <c r="AB33" s="141"/>
      <c r="AC33" s="141"/>
      <c r="AD33" s="141"/>
      <c r="AE33" s="141"/>
      <c r="AF33" s="141"/>
      <c r="AG33" s="141"/>
      <c r="AH33" s="141"/>
      <c r="AI33" s="141"/>
      <c r="AJ33" s="141"/>
    </row>
    <row r="34" spans="2:36">
      <c r="B34" s="28" t="s">
        <v>75</v>
      </c>
      <c r="C34" s="22" t="s">
        <v>76</v>
      </c>
      <c r="D34" s="19" t="s">
        <v>27</v>
      </c>
      <c r="E34" s="183">
        <f>+E35+E36</f>
        <v>-775.78297015000021</v>
      </c>
      <c r="F34" s="183">
        <f t="shared" ref="F34:AB34" si="21">+F35+F36</f>
        <v>538.35200207000094</v>
      </c>
      <c r="G34" s="183">
        <f t="shared" si="21"/>
        <v>1068.4656621920001</v>
      </c>
      <c r="H34" s="183">
        <f t="shared" si="21"/>
        <v>-149.99995761999915</v>
      </c>
      <c r="I34" s="183">
        <f t="shared" si="21"/>
        <v>617.53139640000052</v>
      </c>
      <c r="J34" s="183">
        <f t="shared" si="21"/>
        <v>-29.819729130000155</v>
      </c>
      <c r="K34" s="183">
        <f t="shared" si="21"/>
        <v>-517.44845386777092</v>
      </c>
      <c r="L34" s="183">
        <f t="shared" si="21"/>
        <v>7120.7509785100001</v>
      </c>
      <c r="M34" s="183">
        <f t="shared" si="21"/>
        <v>205.48652597000137</v>
      </c>
      <c r="N34" s="183">
        <f t="shared" si="21"/>
        <v>356.86400091000019</v>
      </c>
      <c r="O34" s="183">
        <f t="shared" si="21"/>
        <v>392.92944901999994</v>
      </c>
      <c r="P34" s="183">
        <f t="shared" si="21"/>
        <v>8724.3210052499999</v>
      </c>
      <c r="Q34" s="183">
        <f t="shared" si="21"/>
        <v>-92.187572889999586</v>
      </c>
      <c r="R34" s="183">
        <f t="shared" si="21"/>
        <v>1125.8229431199979</v>
      </c>
      <c r="S34" s="183">
        <f t="shared" si="21"/>
        <v>-534.91153115000145</v>
      </c>
      <c r="T34" s="183">
        <f t="shared" si="21"/>
        <v>10629.194657960003</v>
      </c>
      <c r="U34" s="183">
        <f t="shared" si="21"/>
        <v>-584.73752723999939</v>
      </c>
      <c r="V34" s="183">
        <f t="shared" si="21"/>
        <v>1552.1225988699985</v>
      </c>
      <c r="W34" s="183">
        <f t="shared" si="21"/>
        <v>-599.14795196000034</v>
      </c>
      <c r="X34" s="183">
        <f t="shared" si="21"/>
        <v>4598.5425882599957</v>
      </c>
      <c r="Y34" s="183">
        <f t="shared" si="21"/>
        <v>8.0000000000000007E-5</v>
      </c>
      <c r="Z34" s="183">
        <f t="shared" si="21"/>
        <v>1.2000000000000002E-4</v>
      </c>
      <c r="AA34" s="183">
        <f t="shared" si="21"/>
        <v>0.11622307999999999</v>
      </c>
      <c r="AB34" s="183">
        <f t="shared" si="21"/>
        <v>5.2296993307803454</v>
      </c>
      <c r="AC34" s="183">
        <f t="shared" ref="AC34:AF34" si="22">+AC35+AC36</f>
        <v>4.0000000000000003E-5</v>
      </c>
      <c r="AD34" s="183">
        <f t="shared" si="22"/>
        <v>9.7499999999999998E-5</v>
      </c>
      <c r="AE34" s="183">
        <f t="shared" si="22"/>
        <v>0.44800814</v>
      </c>
      <c r="AF34" s="183">
        <f t="shared" si="22"/>
        <v>0</v>
      </c>
      <c r="AG34" s="183">
        <f t="shared" ref="AG34:AJ34" si="23">+AG35+AG36</f>
        <v>6.0000000000000002E-5</v>
      </c>
      <c r="AH34" s="183">
        <f t="shared" si="23"/>
        <v>2.1006599999999999E-4</v>
      </c>
      <c r="AI34" s="183">
        <f t="shared" si="23"/>
        <v>1.2000000000000002E-4</v>
      </c>
      <c r="AJ34" s="183">
        <f t="shared" si="23"/>
        <v>0</v>
      </c>
    </row>
    <row r="35" spans="2:36">
      <c r="B35" s="30" t="s">
        <v>77</v>
      </c>
      <c r="C35" s="23" t="s">
        <v>78</v>
      </c>
      <c r="D35" s="19" t="s">
        <v>27</v>
      </c>
      <c r="E35" s="149">
        <f>+'Transacciones Activos y Pasivo '!E31</f>
        <v>-1184.1851514600003</v>
      </c>
      <c r="F35" s="149">
        <f>+'Transacciones Activos y Pasivo '!F31</f>
        <v>117.04392250000097</v>
      </c>
      <c r="G35" s="149">
        <f>+'Transacciones Activos y Pasivo '!G31</f>
        <v>-136.805420398</v>
      </c>
      <c r="H35" s="149">
        <f>+'Transacciones Activos y Pasivo '!H31</f>
        <v>37.625735110000839</v>
      </c>
      <c r="I35" s="149">
        <f>+'Transacciones Activos y Pasivo '!I31</f>
        <v>-617.55606859999955</v>
      </c>
      <c r="J35" s="149">
        <f>+'Transacciones Activos y Pasivo '!J31</f>
        <v>-29.819729130000155</v>
      </c>
      <c r="K35" s="149">
        <f>+'Transacciones Activos y Pasivo '!K31</f>
        <v>-866.97959769777083</v>
      </c>
      <c r="L35" s="149">
        <f>+'Transacciones Activos y Pasivo '!L31</f>
        <v>7464.4050673500005</v>
      </c>
      <c r="M35" s="149">
        <f>+'Transacciones Activos y Pasivo '!M31</f>
        <v>-753.53901874999849</v>
      </c>
      <c r="N35" s="149">
        <f>+'Transacciones Activos y Pasivo '!N31</f>
        <v>445.59343093000024</v>
      </c>
      <c r="O35" s="149">
        <f>+'Transacciones Activos y Pasivo '!O31</f>
        <v>514.37911287999998</v>
      </c>
      <c r="P35" s="149">
        <f>+'Transacciones Activos y Pasivo '!P31</f>
        <v>8326.1536878299994</v>
      </c>
      <c r="Q35" s="149">
        <f>+'Transacciones Activos y Pasivo '!Q31</f>
        <v>-242.22584289999961</v>
      </c>
      <c r="R35" s="149">
        <f>+'Transacciones Activos y Pasivo '!R31</f>
        <v>200.08678732999806</v>
      </c>
      <c r="S35" s="149">
        <f>+'Transacciones Activos y Pasivo '!S31</f>
        <v>-374.31967781000139</v>
      </c>
      <c r="T35" s="149">
        <f>+'Transacciones Activos y Pasivo '!T31</f>
        <v>10115.646406920003</v>
      </c>
      <c r="U35" s="149">
        <f>+'Transacciones Activos y Pasivo '!U31</f>
        <v>-604.78089746999945</v>
      </c>
      <c r="V35" s="149">
        <f>+'Transacciones Activos y Pasivo '!V31</f>
        <v>476.52016019999843</v>
      </c>
      <c r="W35" s="149">
        <f>+'Transacciones Activos y Pasivo '!W31</f>
        <v>-792.78005636000034</v>
      </c>
      <c r="X35" s="149">
        <f>+'Transacciones Activos y Pasivo '!X31</f>
        <v>3374.5860505599953</v>
      </c>
      <c r="Y35" s="149">
        <f>+'Transacciones Activos y Pasivo '!Y31</f>
        <v>8.0000000000000007E-5</v>
      </c>
      <c r="Z35" s="149">
        <f>+'Transacciones Activos y Pasivo '!Z31</f>
        <v>1.2000000000000002E-4</v>
      </c>
      <c r="AA35" s="149">
        <f>+'Transacciones Activos y Pasivo '!AA31</f>
        <v>0.11622307999999999</v>
      </c>
      <c r="AB35" s="149">
        <f>+'Transacciones Activos y Pasivo '!AB31</f>
        <v>5.2296993307803454</v>
      </c>
      <c r="AC35" s="149">
        <f>+'Transacciones Activos y Pasivo '!AC31</f>
        <v>4.0000000000000003E-5</v>
      </c>
      <c r="AD35" s="149">
        <f>+'Transacciones Activos y Pasivo '!AD31</f>
        <v>9.7499999999999998E-5</v>
      </c>
      <c r="AE35" s="149">
        <f>+'Transacciones Activos y Pasivo '!AE31</f>
        <v>0.44800814</v>
      </c>
      <c r="AF35" s="149">
        <f>+'Transacciones Activos y Pasivo '!AF31</f>
        <v>0</v>
      </c>
      <c r="AG35" s="149">
        <f>+'Transacciones Activos y Pasivo '!AG31</f>
        <v>6.0000000000000002E-5</v>
      </c>
      <c r="AH35" s="149">
        <f>+'Transacciones Activos y Pasivo '!AH31</f>
        <v>2.1006599999999999E-4</v>
      </c>
      <c r="AI35" s="149">
        <f>+'Transacciones Activos y Pasivo '!AI31</f>
        <v>1.2000000000000002E-4</v>
      </c>
      <c r="AJ35" s="149">
        <f>+'Transacciones Activos y Pasivo '!AJ31</f>
        <v>0</v>
      </c>
    </row>
    <row r="36" spans="2:36">
      <c r="B36" s="30" t="s">
        <v>79</v>
      </c>
      <c r="C36" s="23" t="s">
        <v>80</v>
      </c>
      <c r="D36" s="19" t="s">
        <v>27</v>
      </c>
      <c r="E36" s="149">
        <f>+'Transacciones Activos y Pasivo '!E40</f>
        <v>408.40218131</v>
      </c>
      <c r="F36" s="149">
        <f>+'Transacciones Activos y Pasivo '!F40</f>
        <v>421.30807957000002</v>
      </c>
      <c r="G36" s="149">
        <f>+'Transacciones Activos y Pasivo '!G40</f>
        <v>1205.2710825900001</v>
      </c>
      <c r="H36" s="149">
        <f>+'Transacciones Activos y Pasivo '!H40</f>
        <v>-187.62569273</v>
      </c>
      <c r="I36" s="149">
        <f>+'Transacciones Activos y Pasivo '!I40</f>
        <v>1235.0874650000001</v>
      </c>
      <c r="J36" s="149">
        <f>+'Transacciones Activos y Pasivo '!J40</f>
        <v>0</v>
      </c>
      <c r="K36" s="149">
        <f>+'Transacciones Activos y Pasivo '!K40</f>
        <v>349.53114382999996</v>
      </c>
      <c r="L36" s="149">
        <f>+'Transacciones Activos y Pasivo '!L40</f>
        <v>-343.6540888400001</v>
      </c>
      <c r="M36" s="149">
        <f>+'Transacciones Activos y Pasivo '!M40</f>
        <v>959.02554471999986</v>
      </c>
      <c r="N36" s="149">
        <f>+'Transacciones Activos y Pasivo '!N40</f>
        <v>-88.729430020000024</v>
      </c>
      <c r="O36" s="149">
        <f>+'Transacciones Activos y Pasivo '!O40</f>
        <v>-121.44966386000003</v>
      </c>
      <c r="P36" s="149">
        <f>+'Transacciones Activos y Pasivo '!P40</f>
        <v>398.16731741999996</v>
      </c>
      <c r="Q36" s="149">
        <f>+'Transacciones Activos y Pasivo '!Q40</f>
        <v>150.03827001000002</v>
      </c>
      <c r="R36" s="149">
        <f>+'Transacciones Activos y Pasivo '!R40</f>
        <v>925.73615579</v>
      </c>
      <c r="S36" s="149">
        <f>+'Transacciones Activos y Pasivo '!S40</f>
        <v>-160.59185334000009</v>
      </c>
      <c r="T36" s="149">
        <f>+'Transacciones Activos y Pasivo '!T40</f>
        <v>513.54825103999997</v>
      </c>
      <c r="U36" s="149">
        <f>+'Transacciones Activos y Pasivo '!U40</f>
        <v>20.043370230000029</v>
      </c>
      <c r="V36" s="149">
        <f>+'Transacciones Activos y Pasivo '!V40</f>
        <v>1075.6024386700001</v>
      </c>
      <c r="W36" s="149">
        <f>+'Transacciones Activos y Pasivo '!W40</f>
        <v>193.6321044</v>
      </c>
      <c r="X36" s="149">
        <f>+'Transacciones Activos y Pasivo '!X40</f>
        <v>1223.9565377000001</v>
      </c>
      <c r="Y36" s="149">
        <f>+'Transacciones Activos y Pasivo '!Y40</f>
        <v>0</v>
      </c>
      <c r="Z36" s="149">
        <f>+'Transacciones Activos y Pasivo '!Z40</f>
        <v>0</v>
      </c>
      <c r="AA36" s="149">
        <f>+'Transacciones Activos y Pasivo '!AA40</f>
        <v>0</v>
      </c>
      <c r="AB36" s="149">
        <f>+'Transacciones Activos y Pasivo '!AB40</f>
        <v>0</v>
      </c>
      <c r="AC36" s="149">
        <f>+'Transacciones Activos y Pasivo '!AC40</f>
        <v>0</v>
      </c>
      <c r="AD36" s="149">
        <f>+'Transacciones Activos y Pasivo '!AD40</f>
        <v>0</v>
      </c>
      <c r="AE36" s="149">
        <f>+'Transacciones Activos y Pasivo '!AE40</f>
        <v>0</v>
      </c>
      <c r="AF36" s="149">
        <f>+'Transacciones Activos y Pasivo '!AF40</f>
        <v>0</v>
      </c>
      <c r="AG36" s="149">
        <f>+'Transacciones Activos y Pasivo '!AG40</f>
        <v>0</v>
      </c>
      <c r="AH36" s="149">
        <f>+'Transacciones Activos y Pasivo '!AH40</f>
        <v>0</v>
      </c>
      <c r="AI36" s="149">
        <f>+'Transacciones Activos y Pasivo '!AI40</f>
        <v>0</v>
      </c>
      <c r="AJ36" s="149">
        <f>+'Transacciones Activos y Pasivo '!AJ40</f>
        <v>0</v>
      </c>
    </row>
    <row r="37" spans="2:36">
      <c r="B37" s="28" t="s">
        <v>81</v>
      </c>
      <c r="C37" s="22" t="s">
        <v>82</v>
      </c>
      <c r="D37" s="19" t="s">
        <v>27</v>
      </c>
      <c r="E37" s="183">
        <f>+E38+E39</f>
        <v>279.27642619000011</v>
      </c>
      <c r="F37" s="183">
        <f t="shared" ref="F37:AB37" si="24">+F38+F39</f>
        <v>696.0702156100001</v>
      </c>
      <c r="G37" s="183">
        <f t="shared" si="24"/>
        <v>1318.7115468899999</v>
      </c>
      <c r="H37" s="183">
        <f t="shared" si="24"/>
        <v>-245.24793061999998</v>
      </c>
      <c r="I37" s="183">
        <f t="shared" si="24"/>
        <v>1217.9727125700001</v>
      </c>
      <c r="J37" s="183">
        <f t="shared" si="24"/>
        <v>13.130108950000093</v>
      </c>
      <c r="K37" s="183">
        <f t="shared" si="24"/>
        <v>494.28161928999998</v>
      </c>
      <c r="L37" s="183">
        <f t="shared" si="24"/>
        <v>167.80856197999981</v>
      </c>
      <c r="M37" s="183">
        <f t="shared" si="24"/>
        <v>1062.48079542</v>
      </c>
      <c r="N37" s="183">
        <f t="shared" si="24"/>
        <v>248.27646580999991</v>
      </c>
      <c r="O37" s="183">
        <f t="shared" si="24"/>
        <v>304.93011528999995</v>
      </c>
      <c r="P37" s="183">
        <f t="shared" si="24"/>
        <v>1236.49204504</v>
      </c>
      <c r="Q37" s="183">
        <f t="shared" si="24"/>
        <v>258.86859139000001</v>
      </c>
      <c r="R37" s="183">
        <f t="shared" si="24"/>
        <v>888.73747943000023</v>
      </c>
      <c r="S37" s="183">
        <f t="shared" si="24"/>
        <v>17.256411619999966</v>
      </c>
      <c r="T37" s="183">
        <f t="shared" si="24"/>
        <v>748.46985200000017</v>
      </c>
      <c r="U37" s="183">
        <f t="shared" si="24"/>
        <v>65.698795900000036</v>
      </c>
      <c r="V37" s="183">
        <f t="shared" si="24"/>
        <v>1811.9570553199997</v>
      </c>
      <c r="W37" s="183">
        <f t="shared" si="24"/>
        <v>291.85408953000001</v>
      </c>
      <c r="X37" s="183">
        <f t="shared" si="24"/>
        <v>1125.3051236500003</v>
      </c>
      <c r="Y37" s="183">
        <f t="shared" si="24"/>
        <v>321.4431954980505</v>
      </c>
      <c r="Z37" s="183">
        <f t="shared" si="24"/>
        <v>2109.8812425425622</v>
      </c>
      <c r="AA37" s="183">
        <f t="shared" si="24"/>
        <v>2590.2241945648002</v>
      </c>
      <c r="AB37" s="183">
        <f t="shared" si="24"/>
        <v>1201.2449321949821</v>
      </c>
      <c r="AC37" s="183">
        <f t="shared" ref="AC37:AF37" si="25">+AC38+AC39</f>
        <v>2070.1266115409248</v>
      </c>
      <c r="AD37" s="183">
        <f t="shared" si="25"/>
        <v>4351.2136043794344</v>
      </c>
      <c r="AE37" s="183">
        <f t="shared" si="25"/>
        <v>4734.7877077095645</v>
      </c>
      <c r="AF37" s="183">
        <f t="shared" si="25"/>
        <v>1071.4952102758741</v>
      </c>
      <c r="AG37" s="183">
        <f t="shared" ref="AG37:AJ37" si="26">+AG38+AG39</f>
        <v>3630.168938221077</v>
      </c>
      <c r="AH37" s="183">
        <f t="shared" si="26"/>
        <v>714.93626679469389</v>
      </c>
      <c r="AI37" s="183">
        <f t="shared" si="26"/>
        <v>1208.5251622353035</v>
      </c>
      <c r="AJ37" s="183">
        <f t="shared" si="26"/>
        <v>2018.4201391275276</v>
      </c>
    </row>
    <row r="38" spans="2:36">
      <c r="B38" s="30" t="s">
        <v>83</v>
      </c>
      <c r="C38" s="23" t="s">
        <v>84</v>
      </c>
      <c r="D38" s="19" t="s">
        <v>27</v>
      </c>
      <c r="E38" s="149">
        <f>+'Transacciones Activos y Pasivo '!E63</f>
        <v>-129.12575511999989</v>
      </c>
      <c r="F38" s="149">
        <f>+'Transacciones Activos y Pasivo '!F63</f>
        <v>274.76213604000003</v>
      </c>
      <c r="G38" s="149">
        <f>+'Transacciones Activos y Pasivo '!G63</f>
        <v>113.44046430000003</v>
      </c>
      <c r="H38" s="149">
        <f>+'Transacciones Activos y Pasivo '!H63</f>
        <v>-57.622237889999965</v>
      </c>
      <c r="I38" s="149">
        <f>+'Transacciones Activos y Pasivo '!I63</f>
        <v>-17.114752429999992</v>
      </c>
      <c r="J38" s="149">
        <f>+'Transacciones Activos y Pasivo '!J63</f>
        <v>13.130108950000093</v>
      </c>
      <c r="K38" s="149">
        <f>+'Transacciones Activos y Pasivo '!K63</f>
        <v>144.75047545999999</v>
      </c>
      <c r="L38" s="149">
        <f>+'Transacciones Activos y Pasivo '!L63</f>
        <v>511.46265081999991</v>
      </c>
      <c r="M38" s="149">
        <f>+'Transacciones Activos y Pasivo '!M63</f>
        <v>103.45525070000001</v>
      </c>
      <c r="N38" s="149">
        <f>+'Transacciones Activos y Pasivo '!N63</f>
        <v>337.00589582999993</v>
      </c>
      <c r="O38" s="149">
        <f>+'Transacciones Activos y Pasivo '!O63</f>
        <v>426.37977914999999</v>
      </c>
      <c r="P38" s="149">
        <f>+'Transacciones Activos y Pasivo '!P63</f>
        <v>838.32472761999998</v>
      </c>
      <c r="Q38" s="149">
        <f>+'Transacciones Activos y Pasivo '!Q63</f>
        <v>108.83032137999999</v>
      </c>
      <c r="R38" s="149">
        <f>+'Transacciones Activos y Pasivo '!R63</f>
        <v>-36.998676359999919</v>
      </c>
      <c r="S38" s="149">
        <f>+'Transacciones Activos y Pasivo '!S63</f>
        <v>177.84826496000005</v>
      </c>
      <c r="T38" s="149">
        <f>+'Transacciones Activos y Pasivo '!T63</f>
        <v>234.92160096000015</v>
      </c>
      <c r="U38" s="149">
        <f>+'Transacciones Activos y Pasivo '!U63</f>
        <v>45.655425670000007</v>
      </c>
      <c r="V38" s="149">
        <f>+'Transacciones Activos y Pasivo '!V63</f>
        <v>736.35461664999991</v>
      </c>
      <c r="W38" s="149">
        <f>+'Transacciones Activos y Pasivo '!W63</f>
        <v>98.221985130000007</v>
      </c>
      <c r="X38" s="149">
        <f>+'Transacciones Activos y Pasivo '!X63</f>
        <v>-98.651414050000085</v>
      </c>
      <c r="Y38" s="149">
        <f>+'Transacciones Activos y Pasivo '!Y63</f>
        <v>116.49033712946029</v>
      </c>
      <c r="Z38" s="149">
        <f>+'Transacciones Activos y Pasivo '!Z63</f>
        <v>1804.9390615841639</v>
      </c>
      <c r="AA38" s="149">
        <f>+'Transacciones Activos y Pasivo '!AA63</f>
        <v>314.21912103610953</v>
      </c>
      <c r="AB38" s="149">
        <f>+'Transacciones Activos y Pasivo '!AB63</f>
        <v>418.27102693387837</v>
      </c>
      <c r="AC38" s="149">
        <f>+'Transacciones Activos y Pasivo '!AC63</f>
        <v>48.260095063308405</v>
      </c>
      <c r="AD38" s="149">
        <f>+'Transacciones Activos y Pasivo '!AD63</f>
        <v>-118.26785819417624</v>
      </c>
      <c r="AE38" s="149">
        <f>+'Transacciones Activos y Pasivo '!AE63</f>
        <v>738.58193716296273</v>
      </c>
      <c r="AF38" s="149">
        <f>+'Transacciones Activos y Pasivo '!AF63</f>
        <v>132.14341995933074</v>
      </c>
      <c r="AG38" s="149">
        <f>+'Transacciones Activos y Pasivo '!AG63</f>
        <v>948.92921697202996</v>
      </c>
      <c r="AH38" s="149">
        <f>+'Transacciones Activos y Pasivo '!AH63</f>
        <v>306.20546119653977</v>
      </c>
      <c r="AI38" s="149">
        <f>+'Transacciones Activos y Pasivo '!AI63</f>
        <v>364.01435973961844</v>
      </c>
      <c r="AJ38" s="149">
        <f>+'Transacciones Activos y Pasivo '!AJ63</f>
        <v>1103.8164854478186</v>
      </c>
    </row>
    <row r="39" spans="2:36">
      <c r="B39" s="30" t="s">
        <v>85</v>
      </c>
      <c r="C39" s="23" t="s">
        <v>86</v>
      </c>
      <c r="D39" s="19" t="s">
        <v>27</v>
      </c>
      <c r="E39" s="149">
        <f>+'Transacciones Activos y Pasivo '!E71</f>
        <v>408.40218131</v>
      </c>
      <c r="F39" s="149">
        <f>+'Transacciones Activos y Pasivo '!F71</f>
        <v>421.30807957000002</v>
      </c>
      <c r="G39" s="149">
        <f>+'Transacciones Activos y Pasivo '!G71</f>
        <v>1205.2710825899999</v>
      </c>
      <c r="H39" s="149">
        <f>+'Transacciones Activos y Pasivo '!H71</f>
        <v>-187.62569273</v>
      </c>
      <c r="I39" s="149">
        <f>+'Transacciones Activos y Pasivo '!I71</f>
        <v>1235.0874650000001</v>
      </c>
      <c r="J39" s="149">
        <f>+'Transacciones Activos y Pasivo '!J71</f>
        <v>0</v>
      </c>
      <c r="K39" s="149">
        <f>+'Transacciones Activos y Pasivo '!K71</f>
        <v>349.53114383000002</v>
      </c>
      <c r="L39" s="149">
        <f>+'Transacciones Activos y Pasivo '!L71</f>
        <v>-343.6540888400001</v>
      </c>
      <c r="M39" s="149">
        <f>+'Transacciones Activos y Pasivo '!M71</f>
        <v>959.02554472000008</v>
      </c>
      <c r="N39" s="149">
        <f>+'Transacciones Activos y Pasivo '!N71</f>
        <v>-88.729430020000024</v>
      </c>
      <c r="O39" s="149">
        <f>+'Transacciones Activos y Pasivo '!O71</f>
        <v>-121.44966386000003</v>
      </c>
      <c r="P39" s="149">
        <f>+'Transacciones Activos y Pasivo '!P71</f>
        <v>398.16731741999996</v>
      </c>
      <c r="Q39" s="149">
        <f>+'Transacciones Activos y Pasivo '!Q71</f>
        <v>150.03827001000002</v>
      </c>
      <c r="R39" s="149">
        <f>+'Transacciones Activos y Pasivo '!R71</f>
        <v>925.73615579000011</v>
      </c>
      <c r="S39" s="149">
        <f>+'Transacciones Activos y Pasivo '!S71</f>
        <v>-160.59185334000009</v>
      </c>
      <c r="T39" s="149">
        <f>+'Transacciones Activos y Pasivo '!T71</f>
        <v>513.54825103999997</v>
      </c>
      <c r="U39" s="149">
        <f>+'Transacciones Activos y Pasivo '!U71</f>
        <v>20.043370230000029</v>
      </c>
      <c r="V39" s="149">
        <f>+'Transacciones Activos y Pasivo '!V71</f>
        <v>1075.6024386699999</v>
      </c>
      <c r="W39" s="149">
        <f>+'Transacciones Activos y Pasivo '!W71</f>
        <v>193.6321044</v>
      </c>
      <c r="X39" s="149">
        <f>+'Transacciones Activos y Pasivo '!X71</f>
        <v>1223.9565377000004</v>
      </c>
      <c r="Y39" s="149">
        <f>+'Transacciones Activos y Pasivo '!Y71</f>
        <v>204.95285836859023</v>
      </c>
      <c r="Z39" s="149">
        <f>+'Transacciones Activos y Pasivo '!Z71</f>
        <v>304.94218095839818</v>
      </c>
      <c r="AA39" s="149">
        <f>+'Transacciones Activos y Pasivo '!AA71</f>
        <v>2276.0050735286909</v>
      </c>
      <c r="AB39" s="149">
        <f>+'Transacciones Activos y Pasivo '!AB71</f>
        <v>782.97390526110382</v>
      </c>
      <c r="AC39" s="149">
        <f>+'Transacciones Activos y Pasivo '!AC71</f>
        <v>2021.8665164776164</v>
      </c>
      <c r="AD39" s="149">
        <f>+'Transacciones Activos y Pasivo '!AD71</f>
        <v>4469.4814625736108</v>
      </c>
      <c r="AE39" s="149">
        <f>+'Transacciones Activos y Pasivo '!AE71</f>
        <v>3996.2057705466018</v>
      </c>
      <c r="AF39" s="149">
        <f>+'Transacciones Activos y Pasivo '!AF71</f>
        <v>939.35179031654343</v>
      </c>
      <c r="AG39" s="149">
        <f>+'Transacciones Activos y Pasivo '!AG71</f>
        <v>2681.2397212490469</v>
      </c>
      <c r="AH39" s="149">
        <f>+'Transacciones Activos y Pasivo '!AH71</f>
        <v>408.73080559815412</v>
      </c>
      <c r="AI39" s="149">
        <f>+'Transacciones Activos y Pasivo '!AI71</f>
        <v>844.51080249568508</v>
      </c>
      <c r="AJ39" s="149">
        <f>+'Transacciones Activos y Pasivo '!AJ71</f>
        <v>914.60365367970894</v>
      </c>
    </row>
    <row r="40" spans="2:36">
      <c r="B40" s="30" t="s">
        <v>87</v>
      </c>
      <c r="C40" s="23" t="s">
        <v>88</v>
      </c>
      <c r="D40" s="19" t="s">
        <v>27</v>
      </c>
      <c r="E40" s="149">
        <f>+E34-E37-E32</f>
        <v>36.888074999999617</v>
      </c>
      <c r="F40" s="149">
        <f t="shared" ref="F40:AB40" si="27">+F34-F37-F32</f>
        <v>33.690276000000495</v>
      </c>
      <c r="G40" s="149">
        <f t="shared" si="27"/>
        <v>182.94487200000003</v>
      </c>
      <c r="H40" s="149">
        <f t="shared" si="27"/>
        <v>190.81777122000076</v>
      </c>
      <c r="I40" s="149">
        <f t="shared" si="27"/>
        <v>4.7952000000001362</v>
      </c>
      <c r="J40" s="149">
        <f t="shared" si="27"/>
        <v>58.073867999999763</v>
      </c>
      <c r="K40" s="149">
        <f t="shared" si="27"/>
        <v>105.13220255999931</v>
      </c>
      <c r="L40" s="149">
        <f t="shared" si="27"/>
        <v>7375.482634500002</v>
      </c>
      <c r="M40" s="149">
        <f t="shared" si="27"/>
        <v>7.0429500000000189</v>
      </c>
      <c r="N40" s="149">
        <f t="shared" si="27"/>
        <v>688.46604479999985</v>
      </c>
      <c r="O40" s="149">
        <f t="shared" si="27"/>
        <v>736.78831416000071</v>
      </c>
      <c r="P40" s="149">
        <f t="shared" si="27"/>
        <v>7402.0065440400012</v>
      </c>
      <c r="Q40" s="149">
        <f t="shared" si="27"/>
        <v>108.33501653999929</v>
      </c>
      <c r="R40" s="149">
        <f t="shared" si="27"/>
        <v>791.7229245599998</v>
      </c>
      <c r="S40" s="149">
        <f t="shared" si="27"/>
        <v>966.11276015999965</v>
      </c>
      <c r="T40" s="149">
        <f t="shared" si="27"/>
        <v>9149.7089022300024</v>
      </c>
      <c r="U40" s="149">
        <f t="shared" si="27"/>
        <v>391.11147701999982</v>
      </c>
      <c r="V40" s="149">
        <f t="shared" si="27"/>
        <v>626.02793541000051</v>
      </c>
      <c r="W40" s="149">
        <f t="shared" si="27"/>
        <v>453.11977322000018</v>
      </c>
      <c r="X40" s="149">
        <f t="shared" si="27"/>
        <v>353.94017999999869</v>
      </c>
      <c r="Y40" s="149">
        <f t="shared" si="27"/>
        <v>1161.4550323638985</v>
      </c>
      <c r="Z40" s="149">
        <f t="shared" si="27"/>
        <v>-877.03917949475863</v>
      </c>
      <c r="AA40" s="149">
        <f t="shared" si="27"/>
        <v>-1463.5884565626093</v>
      </c>
      <c r="AB40" s="149">
        <f t="shared" si="27"/>
        <v>-1584.4011786686103</v>
      </c>
      <c r="AC40" s="149">
        <f t="shared" ref="AC40:AF40" si="28">+AC34-AC37-AC32</f>
        <v>-1437.6559248534361</v>
      </c>
      <c r="AD40" s="149">
        <f t="shared" si="28"/>
        <v>-6754.8768196329302</v>
      </c>
      <c r="AE40" s="149">
        <f t="shared" si="28"/>
        <v>-647.27875043982476</v>
      </c>
      <c r="AF40" s="149">
        <f t="shared" si="28"/>
        <v>-907.82965561600099</v>
      </c>
      <c r="AG40" s="149">
        <f t="shared" ref="AG40:AJ40" si="29">+AG34-AG37-AG32</f>
        <v>-2094.4129947156325</v>
      </c>
      <c r="AH40" s="149">
        <f t="shared" si="29"/>
        <v>272.24691738548393</v>
      </c>
      <c r="AI40" s="149">
        <f t="shared" si="29"/>
        <v>817.93221344117546</v>
      </c>
      <c r="AJ40" s="149">
        <f t="shared" si="29"/>
        <v>-2538.9409731798351</v>
      </c>
    </row>
    <row r="41" spans="2:36">
      <c r="B41" s="28" t="s">
        <v>25</v>
      </c>
      <c r="C41" s="22" t="s">
        <v>89</v>
      </c>
      <c r="D41" s="19"/>
      <c r="E41" s="150"/>
      <c r="F41" s="150"/>
      <c r="G41" s="150"/>
      <c r="H41" s="150"/>
      <c r="I41" s="150"/>
      <c r="J41" s="150"/>
      <c r="K41" s="150"/>
      <c r="L41" s="150"/>
      <c r="M41" s="150"/>
      <c r="N41" s="150"/>
      <c r="O41" s="150"/>
      <c r="P41" s="150"/>
      <c r="Q41" s="150"/>
      <c r="R41" s="150"/>
      <c r="S41" s="150"/>
      <c r="T41" s="150"/>
      <c r="U41" s="150"/>
      <c r="V41" s="150"/>
      <c r="W41" s="150"/>
      <c r="X41" s="150"/>
      <c r="Y41" s="150"/>
      <c r="Z41" s="150"/>
      <c r="AA41" s="150"/>
      <c r="AB41" s="150"/>
      <c r="AC41" s="150"/>
      <c r="AD41" s="150"/>
      <c r="AE41" s="150"/>
      <c r="AF41" s="150"/>
      <c r="AG41" s="150"/>
      <c r="AH41" s="150"/>
      <c r="AI41" s="150"/>
      <c r="AJ41" s="150"/>
    </row>
    <row r="42" spans="2:36">
      <c r="B42" s="30" t="s">
        <v>90</v>
      </c>
      <c r="C42" s="23" t="s">
        <v>91</v>
      </c>
      <c r="D42" s="19" t="s">
        <v>27</v>
      </c>
      <c r="E42" s="149">
        <f>+E14-E17</f>
        <v>1657.74344769</v>
      </c>
      <c r="F42" s="149">
        <f t="shared" ref="F42:AB42" si="30">+F14-F17</f>
        <v>1378.3721336699996</v>
      </c>
      <c r="G42" s="149">
        <f t="shared" si="30"/>
        <v>1805.0831260699999</v>
      </c>
      <c r="H42" s="149">
        <f t="shared" si="30"/>
        <v>1798.7026371100001</v>
      </c>
      <c r="I42" s="149">
        <f t="shared" si="30"/>
        <v>1618.8345054699994</v>
      </c>
      <c r="J42" s="149">
        <f t="shared" si="30"/>
        <v>1473.9324870599999</v>
      </c>
      <c r="K42" s="149">
        <f t="shared" si="30"/>
        <v>2244.231282499999</v>
      </c>
      <c r="L42" s="149">
        <f t="shared" si="30"/>
        <v>2470.1746690400009</v>
      </c>
      <c r="M42" s="149">
        <f t="shared" si="30"/>
        <v>2188.5692940699987</v>
      </c>
      <c r="N42" s="149">
        <f t="shared" si="30"/>
        <v>2066.5314268699994</v>
      </c>
      <c r="O42" s="149">
        <f t="shared" si="30"/>
        <v>2030.8217467400002</v>
      </c>
      <c r="P42" s="149">
        <f t="shared" si="30"/>
        <v>1898.3616610900017</v>
      </c>
      <c r="Q42" s="149">
        <f t="shared" si="30"/>
        <v>2032.3246310999989</v>
      </c>
      <c r="R42" s="149">
        <f t="shared" si="30"/>
        <v>2081.5802732100015</v>
      </c>
      <c r="S42" s="149">
        <f t="shared" si="30"/>
        <v>2707.436190970001</v>
      </c>
      <c r="T42" s="149">
        <f t="shared" si="30"/>
        <v>2147.0866218700003</v>
      </c>
      <c r="U42" s="149">
        <f t="shared" si="30"/>
        <v>2331.6370111699994</v>
      </c>
      <c r="V42" s="149">
        <f t="shared" si="30"/>
        <v>2468.8202069000017</v>
      </c>
      <c r="W42" s="149">
        <f t="shared" si="30"/>
        <v>2715.1495815200005</v>
      </c>
      <c r="X42" s="149">
        <f t="shared" si="30"/>
        <v>1634.1114498200047</v>
      </c>
      <c r="Y42" s="149">
        <f t="shared" si="30"/>
        <v>2583.1952669950947</v>
      </c>
      <c r="Z42" s="149">
        <f t="shared" si="30"/>
        <v>2581.9084961149929</v>
      </c>
      <c r="AA42" s="149">
        <f t="shared" si="30"/>
        <v>2374.2399707856721</v>
      </c>
      <c r="AB42" s="149">
        <f t="shared" si="30"/>
        <v>2359.6492826092344</v>
      </c>
      <c r="AC42" s="149">
        <f t="shared" ref="AC42:AF42" si="31">+AC14-AC17</f>
        <v>1938.1970586128798</v>
      </c>
      <c r="AD42" s="149">
        <f t="shared" si="31"/>
        <v>-1547.901076470635</v>
      </c>
      <c r="AE42" s="149">
        <f t="shared" si="31"/>
        <v>5212.9226350089548</v>
      </c>
      <c r="AF42" s="149">
        <f t="shared" si="31"/>
        <v>2998.8878613902934</v>
      </c>
      <c r="AG42" s="149">
        <f t="shared" ref="AG42:AJ42" si="32">+AG14-AG17</f>
        <v>2623.7965122850719</v>
      </c>
      <c r="AH42" s="149">
        <f t="shared" si="32"/>
        <v>2458.1409612797711</v>
      </c>
      <c r="AI42" s="149">
        <f t="shared" si="32"/>
        <v>3414.4715168085063</v>
      </c>
      <c r="AJ42" s="149">
        <f t="shared" si="32"/>
        <v>2611.0753907125072</v>
      </c>
    </row>
    <row r="43" spans="2:36">
      <c r="B43" s="30" t="s">
        <v>92</v>
      </c>
      <c r="C43" s="23" t="s">
        <v>93</v>
      </c>
      <c r="D43" s="19" t="s">
        <v>27</v>
      </c>
      <c r="E43" s="149">
        <f>+E26+E17</f>
        <v>851.17885737999995</v>
      </c>
      <c r="F43" s="149">
        <f t="shared" ref="F43:AB43" si="33">+F26+F17</f>
        <v>450.70224510999998</v>
      </c>
      <c r="G43" s="149">
        <f t="shared" si="33"/>
        <v>89.709335169999989</v>
      </c>
      <c r="H43" s="149">
        <f t="shared" si="33"/>
        <v>633.68621463999978</v>
      </c>
      <c r="I43" s="149">
        <f t="shared" si="33"/>
        <v>385.01003941000005</v>
      </c>
      <c r="J43" s="149">
        <f t="shared" si="33"/>
        <v>251.17731167000002</v>
      </c>
      <c r="K43" s="149">
        <f t="shared" si="33"/>
        <v>444.69255229999999</v>
      </c>
      <c r="L43" s="149">
        <f t="shared" si="33"/>
        <v>597.04363874000012</v>
      </c>
      <c r="M43" s="149">
        <f t="shared" si="33"/>
        <v>376.51157338999997</v>
      </c>
      <c r="N43" s="149">
        <f t="shared" si="33"/>
        <v>255.42606398000007</v>
      </c>
      <c r="O43" s="149">
        <f t="shared" si="33"/>
        <v>280.95888149000001</v>
      </c>
      <c r="P43" s="149">
        <f t="shared" si="33"/>
        <v>577.63334378000025</v>
      </c>
      <c r="Q43" s="149">
        <f t="shared" si="33"/>
        <v>104.68721388000004</v>
      </c>
      <c r="R43" s="149">
        <f t="shared" si="33"/>
        <v>380.31341950000007</v>
      </c>
      <c r="S43" s="149">
        <f t="shared" si="33"/>
        <v>545.68432094000002</v>
      </c>
      <c r="T43" s="149">
        <f t="shared" si="33"/>
        <v>544.56873231999998</v>
      </c>
      <c r="U43" s="149">
        <f t="shared" si="33"/>
        <v>462.76137106000004</v>
      </c>
      <c r="V43" s="149">
        <f t="shared" si="33"/>
        <v>349.86357235999998</v>
      </c>
      <c r="W43" s="149">
        <f t="shared" si="33"/>
        <v>390.70958302999998</v>
      </c>
      <c r="X43" s="149">
        <f t="shared" si="33"/>
        <v>-1203.3461454500007</v>
      </c>
      <c r="Y43" s="149">
        <f t="shared" si="33"/>
        <v>500.69193591685445</v>
      </c>
      <c r="Z43" s="149">
        <f t="shared" si="33"/>
        <v>500.49310765281064</v>
      </c>
      <c r="AA43" s="149">
        <f t="shared" si="33"/>
        <v>394.42785277651871</v>
      </c>
      <c r="AB43" s="149">
        <f t="shared" si="33"/>
        <v>367.67349255635753</v>
      </c>
      <c r="AC43" s="149">
        <f t="shared" ref="AC43:AF43" si="34">+AC26+AC17</f>
        <v>120.38821732460916</v>
      </c>
      <c r="AD43" s="149">
        <f t="shared" si="34"/>
        <v>-15.499359162861113</v>
      </c>
      <c r="AE43" s="149">
        <f t="shared" si="34"/>
        <v>193.54886557078478</v>
      </c>
      <c r="AF43" s="149">
        <f t="shared" si="34"/>
        <v>72.098398459579826</v>
      </c>
      <c r="AG43" s="149">
        <f t="shared" ref="AG43:AJ43" si="35">+AG26+AG17</f>
        <v>246.83922911037271</v>
      </c>
      <c r="AH43" s="149">
        <f t="shared" si="35"/>
        <v>71.411117394406574</v>
      </c>
      <c r="AI43" s="149">
        <f t="shared" si="35"/>
        <v>93.124159867972679</v>
      </c>
      <c r="AJ43" s="149">
        <f t="shared" si="35"/>
        <v>90.662224335185385</v>
      </c>
    </row>
    <row r="44" spans="2:36">
      <c r="B44" s="30" t="s">
        <v>94</v>
      </c>
      <c r="C44" s="23" t="s">
        <v>95</v>
      </c>
      <c r="D44" s="19" t="s">
        <v>27</v>
      </c>
      <c r="E44" s="149">
        <f>+E35+E36</f>
        <v>-775.78297015000021</v>
      </c>
      <c r="F44" s="149">
        <f t="shared" ref="F44:AB44" si="36">+F35+F36</f>
        <v>538.35200207000094</v>
      </c>
      <c r="G44" s="149">
        <f t="shared" si="36"/>
        <v>1068.4656621920001</v>
      </c>
      <c r="H44" s="149">
        <f t="shared" si="36"/>
        <v>-149.99995761999915</v>
      </c>
      <c r="I44" s="149">
        <f t="shared" si="36"/>
        <v>617.53139640000052</v>
      </c>
      <c r="J44" s="149">
        <f t="shared" si="36"/>
        <v>-29.819729130000155</v>
      </c>
      <c r="K44" s="149">
        <f t="shared" si="36"/>
        <v>-517.44845386777092</v>
      </c>
      <c r="L44" s="149">
        <f t="shared" si="36"/>
        <v>7120.7509785100001</v>
      </c>
      <c r="M44" s="149">
        <f t="shared" si="36"/>
        <v>205.48652597000137</v>
      </c>
      <c r="N44" s="149">
        <f t="shared" si="36"/>
        <v>356.86400091000019</v>
      </c>
      <c r="O44" s="149">
        <f t="shared" si="36"/>
        <v>392.92944901999994</v>
      </c>
      <c r="P44" s="149">
        <f t="shared" si="36"/>
        <v>8724.3210052499999</v>
      </c>
      <c r="Q44" s="149">
        <f t="shared" si="36"/>
        <v>-92.187572889999586</v>
      </c>
      <c r="R44" s="149">
        <f t="shared" si="36"/>
        <v>1125.8229431199979</v>
      </c>
      <c r="S44" s="149">
        <f t="shared" si="36"/>
        <v>-534.91153115000145</v>
      </c>
      <c r="T44" s="149">
        <f t="shared" si="36"/>
        <v>10629.194657960003</v>
      </c>
      <c r="U44" s="149">
        <f t="shared" si="36"/>
        <v>-584.73752723999939</v>
      </c>
      <c r="V44" s="149">
        <f t="shared" si="36"/>
        <v>1552.1225988699985</v>
      </c>
      <c r="W44" s="149">
        <f t="shared" si="36"/>
        <v>-599.14795196000034</v>
      </c>
      <c r="X44" s="149">
        <f t="shared" si="36"/>
        <v>4598.5425882599957</v>
      </c>
      <c r="Y44" s="149">
        <f t="shared" si="36"/>
        <v>8.0000000000000007E-5</v>
      </c>
      <c r="Z44" s="149">
        <f t="shared" si="36"/>
        <v>1.2000000000000002E-4</v>
      </c>
      <c r="AA44" s="149">
        <f t="shared" si="36"/>
        <v>0.11622307999999999</v>
      </c>
      <c r="AB44" s="149">
        <f t="shared" si="36"/>
        <v>5.2296993307803454</v>
      </c>
      <c r="AC44" s="149">
        <f t="shared" ref="AC44:AF44" si="37">+AC35+AC36</f>
        <v>4.0000000000000003E-5</v>
      </c>
      <c r="AD44" s="149">
        <f t="shared" si="37"/>
        <v>9.7499999999999998E-5</v>
      </c>
      <c r="AE44" s="149">
        <f t="shared" si="37"/>
        <v>0.44800814</v>
      </c>
      <c r="AF44" s="149">
        <f t="shared" si="37"/>
        <v>0</v>
      </c>
      <c r="AG44" s="149">
        <f t="shared" ref="AG44:AJ44" si="38">+AG35+AG36</f>
        <v>6.0000000000000002E-5</v>
      </c>
      <c r="AH44" s="149">
        <f t="shared" si="38"/>
        <v>2.1006599999999999E-4</v>
      </c>
      <c r="AI44" s="149">
        <f t="shared" si="38"/>
        <v>1.2000000000000002E-4</v>
      </c>
      <c r="AJ44" s="149">
        <f t="shared" si="38"/>
        <v>0</v>
      </c>
    </row>
    <row r="45" spans="2:36">
      <c r="B45" s="30" t="s">
        <v>96</v>
      </c>
      <c r="C45" s="23" t="s">
        <v>97</v>
      </c>
      <c r="D45" s="19" t="s">
        <v>27</v>
      </c>
      <c r="E45" s="149">
        <f>+E32+E18</f>
        <v>-755.04072210999993</v>
      </c>
      <c r="F45" s="149">
        <f t="shared" ref="F45:AB45" si="39">+F32+F18</f>
        <v>-76.745261389999683</v>
      </c>
      <c r="G45" s="149">
        <f t="shared" si="39"/>
        <v>-51.818656367999949</v>
      </c>
      <c r="H45" s="149">
        <f t="shared" si="39"/>
        <v>-6.0114291999999381</v>
      </c>
      <c r="I45" s="149">
        <f t="shared" si="39"/>
        <v>-605.23651616999973</v>
      </c>
      <c r="J45" s="149">
        <f t="shared" si="39"/>
        <v>-101.02370608000001</v>
      </c>
      <c r="K45" s="149">
        <f t="shared" si="39"/>
        <v>-423.03452082777028</v>
      </c>
      <c r="L45" s="149">
        <f t="shared" si="39"/>
        <v>-118.38808390000094</v>
      </c>
      <c r="M45" s="149">
        <f t="shared" si="39"/>
        <v>-445.30627708999884</v>
      </c>
      <c r="N45" s="149">
        <f t="shared" si="39"/>
        <v>-304.2726759599995</v>
      </c>
      <c r="O45" s="149">
        <f t="shared" si="39"/>
        <v>-404.80997811000066</v>
      </c>
      <c r="P45" s="149">
        <f t="shared" si="39"/>
        <v>178.4395519799977</v>
      </c>
      <c r="Q45" s="149">
        <f t="shared" si="39"/>
        <v>-36.21806267999898</v>
      </c>
      <c r="R45" s="149">
        <f t="shared" si="39"/>
        <v>-298.21068342000206</v>
      </c>
      <c r="S45" s="149">
        <f t="shared" si="39"/>
        <v>-1257.884208390001</v>
      </c>
      <c r="T45" s="149">
        <f t="shared" si="39"/>
        <v>873.58979796999995</v>
      </c>
      <c r="U45" s="149">
        <f t="shared" si="39"/>
        <v>-600.00340322999921</v>
      </c>
      <c r="V45" s="149">
        <f t="shared" si="39"/>
        <v>-573.90398907000167</v>
      </c>
      <c r="W45" s="149">
        <f t="shared" si="39"/>
        <v>-1054.6658010200008</v>
      </c>
      <c r="X45" s="149">
        <f t="shared" si="39"/>
        <v>3232.9549757699965</v>
      </c>
      <c r="Y45" s="149">
        <f t="shared" si="39"/>
        <v>-875.45662491053679</v>
      </c>
      <c r="Z45" s="149">
        <f t="shared" si="39"/>
        <v>-816.89701822468624</v>
      </c>
      <c r="AA45" s="149">
        <f t="shared" si="39"/>
        <v>-759.24245170313827</v>
      </c>
      <c r="AB45" s="149">
        <f t="shared" si="39"/>
        <v>709.01873161806839</v>
      </c>
      <c r="AC45" s="149">
        <f t="shared" ref="AC45:AF45" si="40">+AC32+AC18</f>
        <v>-68.927498131299217</v>
      </c>
      <c r="AD45" s="149">
        <f t="shared" si="40"/>
        <v>2625.2165036275237</v>
      </c>
      <c r="AE45" s="149">
        <f t="shared" si="40"/>
        <v>-3233.1729867761201</v>
      </c>
      <c r="AF45" s="149">
        <f t="shared" si="40"/>
        <v>264.45207460515536</v>
      </c>
      <c r="AG45" s="149">
        <f t="shared" ref="AG45:AJ45" si="41">+AG32+AG18</f>
        <v>-861.6002959002202</v>
      </c>
      <c r="AH45" s="149">
        <f t="shared" si="41"/>
        <v>-554.92456670639399</v>
      </c>
      <c r="AI45" s="149">
        <f t="shared" si="41"/>
        <v>-1502.1254248088396</v>
      </c>
      <c r="AJ45" s="149">
        <f t="shared" si="41"/>
        <v>888.88427282134319</v>
      </c>
    </row>
    <row r="46" spans="2:36">
      <c r="B46" s="20" t="s">
        <v>98</v>
      </c>
      <c r="C46" s="32" t="s">
        <v>99</v>
      </c>
      <c r="D46" s="21" t="s">
        <v>27</v>
      </c>
      <c r="E46" s="151"/>
      <c r="F46" s="151"/>
      <c r="G46" s="151"/>
      <c r="H46" s="151"/>
      <c r="I46" s="151"/>
      <c r="J46" s="151"/>
      <c r="K46" s="151"/>
      <c r="L46" s="151"/>
      <c r="M46" s="151"/>
      <c r="N46" s="151"/>
      <c r="O46" s="151"/>
      <c r="P46" s="151"/>
      <c r="Q46" s="151"/>
      <c r="R46" s="151"/>
      <c r="S46" s="151"/>
      <c r="T46" s="151"/>
      <c r="U46" s="151"/>
      <c r="V46" s="151"/>
      <c r="W46" s="151"/>
      <c r="X46" s="151"/>
      <c r="Y46" s="151"/>
      <c r="Z46" s="151"/>
      <c r="AA46" s="151"/>
      <c r="AB46" s="151"/>
      <c r="AC46" s="151"/>
      <c r="AD46" s="151"/>
      <c r="AE46" s="151"/>
      <c r="AF46" s="151"/>
      <c r="AG46" s="151"/>
      <c r="AH46" s="151"/>
      <c r="AI46" s="151"/>
      <c r="AJ46" s="151"/>
    </row>
    <row r="47" spans="2:36">
      <c r="B47" s="13"/>
      <c r="C47" s="14"/>
      <c r="D47" s="14"/>
      <c r="E47" s="15"/>
      <c r="F47" s="15"/>
      <c r="G47" s="15"/>
      <c r="H47" s="15"/>
      <c r="I47" s="15"/>
    </row>
  </sheetData>
  <mergeCells count="17">
    <mergeCell ref="AC6:AF6"/>
    <mergeCell ref="AC2:AF3"/>
    <mergeCell ref="AC4:AF5"/>
    <mergeCell ref="AG2:AJ3"/>
    <mergeCell ref="AG4:AJ5"/>
    <mergeCell ref="AG6:AJ6"/>
    <mergeCell ref="B8:D8"/>
    <mergeCell ref="B5:C6"/>
    <mergeCell ref="E2:AB2"/>
    <mergeCell ref="E3:AB3"/>
    <mergeCell ref="E4:AB5"/>
    <mergeCell ref="E6:H6"/>
    <mergeCell ref="I6:L6"/>
    <mergeCell ref="M6:P6"/>
    <mergeCell ref="Q6:T6"/>
    <mergeCell ref="U6:X6"/>
    <mergeCell ref="Y6:AB6"/>
  </mergeCells>
  <hyperlinks>
    <hyperlink ref="B1" location="Indice!A1" display="Regresar" xr:uid="{00000000-0004-0000-0100-000000000000}"/>
  </hyperlinks>
  <pageMargins left="0" right="0" top="0" bottom="0" header="0" footer="0"/>
  <pageSetup paperSize="5" scale="75" orientation="landscape" r:id="rId1"/>
  <ignoredErrors>
    <ignoredError sqref="B10:B22 B26:B31 B34:B39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AB45"/>
  <sheetViews>
    <sheetView showGridLines="0" topLeftCell="B1" workbookViewId="0">
      <pane xSplit="3" ySplit="8" topLeftCell="E27" activePane="bottomRight" state="frozen"/>
      <selection activeCell="B1" sqref="B1"/>
      <selection pane="topRight" activeCell="E1" sqref="E1"/>
      <selection pane="bottomLeft" activeCell="B9" sqref="B9"/>
      <selection pane="bottomRight" activeCell="A9" sqref="A9"/>
    </sheetView>
  </sheetViews>
  <sheetFormatPr baseColWidth="10" defaultRowHeight="15"/>
  <cols>
    <col min="3" max="3" width="83.5703125" customWidth="1"/>
    <col min="4" max="4" width="13.28515625" customWidth="1"/>
  </cols>
  <sheetData>
    <row r="1" spans="2:28">
      <c r="B1" s="7" t="s">
        <v>102</v>
      </c>
    </row>
    <row r="2" spans="2:28" ht="15.75">
      <c r="B2" s="38" t="s">
        <v>100</v>
      </c>
      <c r="C2" s="39"/>
      <c r="D2" s="22"/>
      <c r="E2" s="226" t="s">
        <v>1364</v>
      </c>
      <c r="F2" s="226"/>
      <c r="G2" s="226"/>
      <c r="H2" s="226"/>
      <c r="I2" s="226"/>
      <c r="J2" s="226"/>
      <c r="K2" s="226"/>
      <c r="L2" s="226"/>
      <c r="M2" s="226"/>
      <c r="N2" s="226"/>
      <c r="O2" s="226"/>
      <c r="P2" s="226"/>
      <c r="Q2" s="226"/>
      <c r="R2" s="226"/>
      <c r="S2" s="226"/>
      <c r="T2" s="226"/>
      <c r="U2" s="226"/>
      <c r="V2" s="226"/>
      <c r="W2" s="226"/>
      <c r="X2" s="226"/>
      <c r="Y2" s="226"/>
      <c r="Z2" s="226"/>
      <c r="AA2" s="226"/>
      <c r="AB2" s="226"/>
    </row>
    <row r="3" spans="2:28" ht="15.75">
      <c r="B3" s="38" t="s">
        <v>105</v>
      </c>
      <c r="C3" s="40"/>
      <c r="D3" s="19"/>
      <c r="E3" s="226" t="s">
        <v>101</v>
      </c>
      <c r="F3" s="226"/>
      <c r="G3" s="226"/>
      <c r="H3" s="226"/>
      <c r="I3" s="226"/>
      <c r="J3" s="226"/>
      <c r="K3" s="226"/>
      <c r="L3" s="226"/>
      <c r="M3" s="226"/>
      <c r="N3" s="226"/>
      <c r="O3" s="226"/>
      <c r="P3" s="226"/>
      <c r="Q3" s="226"/>
      <c r="R3" s="226"/>
      <c r="S3" s="226"/>
      <c r="T3" s="226"/>
      <c r="U3" s="226"/>
      <c r="V3" s="226"/>
      <c r="W3" s="226"/>
      <c r="X3" s="226"/>
      <c r="Y3" s="226"/>
      <c r="Z3" s="226"/>
      <c r="AA3" s="226"/>
      <c r="AB3" s="226"/>
    </row>
    <row r="4" spans="2:28" ht="15" customHeight="1">
      <c r="B4" s="16"/>
      <c r="C4" s="17"/>
      <c r="D4" s="18"/>
      <c r="E4" s="227" t="s">
        <v>1370</v>
      </c>
      <c r="F4" s="228"/>
      <c r="G4" s="228"/>
      <c r="H4" s="228"/>
      <c r="I4" s="228"/>
      <c r="J4" s="228"/>
      <c r="K4" s="228"/>
      <c r="L4" s="228"/>
      <c r="M4" s="228"/>
      <c r="N4" s="228"/>
      <c r="O4" s="228"/>
      <c r="P4" s="228"/>
      <c r="Q4" s="228"/>
      <c r="R4" s="228"/>
      <c r="S4" s="228"/>
      <c r="T4" s="228"/>
      <c r="U4" s="228"/>
      <c r="V4" s="228"/>
      <c r="W4" s="228"/>
      <c r="X4" s="228"/>
      <c r="Y4" s="228"/>
      <c r="Z4" s="228"/>
      <c r="AA4" s="228"/>
      <c r="AB4" s="228"/>
    </row>
    <row r="5" spans="2:28" ht="15" customHeight="1">
      <c r="B5" s="224" t="s">
        <v>106</v>
      </c>
      <c r="C5" s="225"/>
      <c r="D5" s="19"/>
      <c r="E5" s="227"/>
      <c r="F5" s="228"/>
      <c r="G5" s="228"/>
      <c r="H5" s="228"/>
      <c r="I5" s="228"/>
      <c r="J5" s="228"/>
      <c r="K5" s="228"/>
      <c r="L5" s="228"/>
      <c r="M5" s="228"/>
      <c r="N5" s="228"/>
      <c r="O5" s="228"/>
      <c r="P5" s="228"/>
      <c r="Q5" s="228"/>
      <c r="R5" s="228"/>
      <c r="S5" s="228"/>
      <c r="T5" s="228"/>
      <c r="U5" s="228"/>
      <c r="V5" s="228"/>
      <c r="W5" s="228"/>
      <c r="X5" s="228"/>
      <c r="Y5" s="228"/>
      <c r="Z5" s="228"/>
      <c r="AA5" s="228"/>
      <c r="AB5" s="228"/>
    </row>
    <row r="6" spans="2:28">
      <c r="B6" s="224"/>
      <c r="C6" s="225"/>
      <c r="D6" s="19"/>
      <c r="E6" s="229">
        <v>2014</v>
      </c>
      <c r="F6" s="230"/>
      <c r="G6" s="230"/>
      <c r="H6" s="231"/>
      <c r="I6" s="229">
        <v>2015</v>
      </c>
      <c r="J6" s="230"/>
      <c r="K6" s="230"/>
      <c r="L6" s="231"/>
      <c r="M6" s="229">
        <v>2016</v>
      </c>
      <c r="N6" s="230"/>
      <c r="O6" s="230"/>
      <c r="P6" s="231"/>
      <c r="Q6" s="229">
        <v>2017</v>
      </c>
      <c r="R6" s="230"/>
      <c r="S6" s="230"/>
      <c r="T6" s="231"/>
      <c r="U6" s="229">
        <v>2018</v>
      </c>
      <c r="V6" s="230"/>
      <c r="W6" s="230"/>
      <c r="X6" s="231"/>
      <c r="Y6" s="229">
        <v>2019</v>
      </c>
      <c r="Z6" s="230"/>
      <c r="AA6" s="230"/>
      <c r="AB6" s="231"/>
    </row>
    <row r="7" spans="2:28">
      <c r="B7" s="41"/>
      <c r="C7" s="42"/>
      <c r="D7" s="19"/>
      <c r="E7" s="173" t="s">
        <v>1366</v>
      </c>
      <c r="F7" s="173" t="s">
        <v>1367</v>
      </c>
      <c r="G7" s="173" t="s">
        <v>1368</v>
      </c>
      <c r="H7" s="173" t="s">
        <v>1369</v>
      </c>
      <c r="I7" s="173" t="s">
        <v>1366</v>
      </c>
      <c r="J7" s="173" t="s">
        <v>1367</v>
      </c>
      <c r="K7" s="173" t="s">
        <v>1368</v>
      </c>
      <c r="L7" s="173" t="s">
        <v>1369</v>
      </c>
      <c r="M7" s="173" t="s">
        <v>1366</v>
      </c>
      <c r="N7" s="173" t="s">
        <v>1367</v>
      </c>
      <c r="O7" s="173" t="s">
        <v>1368</v>
      </c>
      <c r="P7" s="173" t="s">
        <v>1369</v>
      </c>
      <c r="Q7" s="173" t="s">
        <v>1366</v>
      </c>
      <c r="R7" s="173" t="s">
        <v>1367</v>
      </c>
      <c r="S7" s="173" t="s">
        <v>1368</v>
      </c>
      <c r="T7" s="173" t="s">
        <v>1369</v>
      </c>
      <c r="U7" s="173" t="s">
        <v>1366</v>
      </c>
      <c r="V7" s="173" t="s">
        <v>1367</v>
      </c>
      <c r="W7" s="173" t="s">
        <v>1368</v>
      </c>
      <c r="X7" s="173" t="s">
        <v>1369</v>
      </c>
      <c r="Y7" s="173" t="s">
        <v>1366</v>
      </c>
      <c r="Z7" s="173" t="s">
        <v>1367</v>
      </c>
      <c r="AA7" s="173" t="s">
        <v>1368</v>
      </c>
      <c r="AB7" s="173" t="s">
        <v>1369</v>
      </c>
    </row>
    <row r="8" spans="2:28">
      <c r="B8" s="20"/>
      <c r="C8" s="21"/>
      <c r="D8" s="21"/>
      <c r="E8" s="173"/>
      <c r="F8" s="173"/>
      <c r="G8" s="173"/>
      <c r="H8" s="173"/>
      <c r="I8" s="173"/>
      <c r="J8" s="173"/>
      <c r="K8" s="173"/>
      <c r="L8" s="173"/>
      <c r="M8" s="173"/>
      <c r="N8" s="173"/>
      <c r="O8" s="173"/>
      <c r="P8" s="173"/>
      <c r="Q8" s="173"/>
      <c r="R8" s="173"/>
      <c r="S8" s="173"/>
      <c r="T8" s="173"/>
      <c r="U8" s="173"/>
      <c r="V8" s="173"/>
      <c r="W8" s="173"/>
      <c r="X8" s="173"/>
      <c r="Y8" s="173"/>
      <c r="Z8" s="173"/>
      <c r="AA8" s="173"/>
      <c r="AB8" s="173"/>
    </row>
    <row r="9" spans="2:28">
      <c r="B9" s="43" t="s">
        <v>25</v>
      </c>
      <c r="C9" s="44" t="s">
        <v>107</v>
      </c>
      <c r="D9" s="45" t="s">
        <v>27</v>
      </c>
      <c r="E9" s="172"/>
      <c r="F9" s="172"/>
      <c r="G9" s="172"/>
      <c r="H9" s="172"/>
      <c r="I9" s="172"/>
      <c r="J9" s="172"/>
      <c r="K9" s="172"/>
      <c r="L9" s="172"/>
      <c r="M9" s="172"/>
      <c r="N9" s="172"/>
      <c r="O9" s="172"/>
      <c r="P9" s="172"/>
      <c r="Q9" s="172"/>
      <c r="R9" s="172"/>
      <c r="S9" s="172"/>
      <c r="T9" s="172"/>
      <c r="U9" s="172"/>
      <c r="V9" s="172"/>
      <c r="W9" s="172"/>
      <c r="X9" s="172"/>
      <c r="Y9" s="172"/>
      <c r="Z9" s="172"/>
      <c r="AA9" s="172"/>
      <c r="AB9" s="172"/>
    </row>
    <row r="10" spans="2:28">
      <c r="B10" s="28" t="s">
        <v>108</v>
      </c>
      <c r="C10" s="46" t="s">
        <v>109</v>
      </c>
      <c r="D10" s="47" t="s">
        <v>27</v>
      </c>
      <c r="E10" s="149"/>
      <c r="F10" s="149"/>
      <c r="G10" s="149"/>
      <c r="H10" s="149"/>
      <c r="I10" s="149"/>
      <c r="J10" s="149"/>
      <c r="K10" s="149"/>
      <c r="L10" s="149"/>
      <c r="M10" s="149"/>
      <c r="N10" s="149"/>
      <c r="O10" s="149"/>
      <c r="P10" s="149"/>
      <c r="Q10" s="149"/>
      <c r="R10" s="149"/>
      <c r="S10" s="149"/>
      <c r="T10" s="149"/>
      <c r="U10" s="149"/>
      <c r="V10" s="149"/>
      <c r="W10" s="149"/>
      <c r="X10" s="149"/>
      <c r="Y10" s="149"/>
      <c r="Z10" s="149"/>
      <c r="AA10" s="149"/>
      <c r="AB10" s="149"/>
    </row>
    <row r="11" spans="2:28">
      <c r="B11" s="30" t="s">
        <v>110</v>
      </c>
      <c r="C11" s="48" t="s">
        <v>111</v>
      </c>
      <c r="D11" s="47" t="s">
        <v>27</v>
      </c>
      <c r="E11" s="149"/>
      <c r="F11" s="149"/>
      <c r="G11" s="149"/>
      <c r="H11" s="149"/>
      <c r="I11" s="149"/>
      <c r="J11" s="149"/>
      <c r="K11" s="149"/>
      <c r="L11" s="149"/>
      <c r="M11" s="149"/>
      <c r="N11" s="149"/>
      <c r="O11" s="149"/>
      <c r="P11" s="149"/>
      <c r="Q11" s="149"/>
      <c r="R11" s="149"/>
      <c r="S11" s="149"/>
      <c r="T11" s="149"/>
      <c r="U11" s="149"/>
      <c r="V11" s="149"/>
      <c r="W11" s="149"/>
      <c r="X11" s="149"/>
      <c r="Y11" s="149"/>
      <c r="Z11" s="149"/>
      <c r="AA11" s="149"/>
      <c r="AB11" s="149"/>
    </row>
    <row r="12" spans="2:28">
      <c r="B12" s="30" t="s">
        <v>112</v>
      </c>
      <c r="C12" s="48" t="s">
        <v>113</v>
      </c>
      <c r="D12" s="47" t="s">
        <v>27</v>
      </c>
      <c r="E12" s="149"/>
      <c r="F12" s="149"/>
      <c r="G12" s="149"/>
      <c r="H12" s="149"/>
      <c r="I12" s="149"/>
      <c r="J12" s="149"/>
      <c r="K12" s="149"/>
      <c r="L12" s="149"/>
      <c r="M12" s="149"/>
      <c r="N12" s="149"/>
      <c r="O12" s="149"/>
      <c r="P12" s="149"/>
      <c r="Q12" s="149"/>
      <c r="R12" s="149"/>
      <c r="S12" s="149"/>
      <c r="T12" s="149"/>
      <c r="U12" s="149"/>
      <c r="V12" s="149"/>
      <c r="W12" s="149"/>
      <c r="X12" s="149"/>
      <c r="Y12" s="149"/>
      <c r="Z12" s="149"/>
      <c r="AA12" s="149"/>
      <c r="AB12" s="149"/>
    </row>
    <row r="13" spans="2:28">
      <c r="B13" s="30" t="s">
        <v>114</v>
      </c>
      <c r="C13" s="48" t="s">
        <v>115</v>
      </c>
      <c r="D13" s="47" t="s">
        <v>27</v>
      </c>
      <c r="E13" s="149"/>
      <c r="F13" s="149"/>
      <c r="G13" s="149"/>
      <c r="H13" s="149"/>
      <c r="I13" s="149"/>
      <c r="J13" s="149"/>
      <c r="K13" s="149"/>
      <c r="L13" s="149"/>
      <c r="M13" s="149"/>
      <c r="N13" s="149"/>
      <c r="O13" s="149"/>
      <c r="P13" s="149"/>
      <c r="Q13" s="149"/>
      <c r="R13" s="149"/>
      <c r="S13" s="149"/>
      <c r="T13" s="149"/>
      <c r="U13" s="149"/>
      <c r="V13" s="149"/>
      <c r="W13" s="149"/>
      <c r="X13" s="149"/>
      <c r="Y13" s="149"/>
      <c r="Z13" s="149"/>
      <c r="AA13" s="149"/>
      <c r="AB13" s="149"/>
    </row>
    <row r="14" spans="2:28">
      <c r="B14" s="30" t="s">
        <v>116</v>
      </c>
      <c r="C14" s="48" t="s">
        <v>117</v>
      </c>
      <c r="D14" s="47" t="s">
        <v>27</v>
      </c>
      <c r="E14" s="150"/>
      <c r="F14" s="150"/>
      <c r="G14" s="150"/>
      <c r="H14" s="150"/>
      <c r="I14" s="150"/>
      <c r="J14" s="150"/>
      <c r="K14" s="150"/>
      <c r="L14" s="150"/>
      <c r="M14" s="150"/>
      <c r="N14" s="150"/>
      <c r="O14" s="150"/>
      <c r="P14" s="150"/>
      <c r="Q14" s="150"/>
      <c r="R14" s="150"/>
      <c r="S14" s="150"/>
      <c r="T14" s="150"/>
      <c r="U14" s="150"/>
      <c r="V14" s="150"/>
      <c r="W14" s="150"/>
      <c r="X14" s="150"/>
      <c r="Y14" s="150"/>
      <c r="Z14" s="150"/>
      <c r="AA14" s="150"/>
      <c r="AB14" s="150"/>
    </row>
    <row r="15" spans="2:28">
      <c r="B15" s="28" t="s">
        <v>118</v>
      </c>
      <c r="C15" s="46" t="s">
        <v>119</v>
      </c>
      <c r="D15" s="47" t="s">
        <v>27</v>
      </c>
      <c r="E15" s="149"/>
      <c r="F15" s="149"/>
      <c r="G15" s="149"/>
      <c r="H15" s="149"/>
      <c r="I15" s="149"/>
      <c r="J15" s="149"/>
      <c r="K15" s="149"/>
      <c r="L15" s="149"/>
      <c r="M15" s="149"/>
      <c r="N15" s="149"/>
      <c r="O15" s="149"/>
      <c r="P15" s="149"/>
      <c r="Q15" s="149"/>
      <c r="R15" s="149"/>
      <c r="S15" s="149"/>
      <c r="T15" s="149"/>
      <c r="U15" s="149"/>
      <c r="V15" s="149"/>
      <c r="W15" s="149"/>
      <c r="X15" s="149"/>
      <c r="Y15" s="149"/>
      <c r="Z15" s="149"/>
      <c r="AA15" s="149"/>
      <c r="AB15" s="149"/>
    </row>
    <row r="16" spans="2:28">
      <c r="B16" s="30" t="s">
        <v>120</v>
      </c>
      <c r="C16" s="48" t="s">
        <v>121</v>
      </c>
      <c r="D16" s="47" t="s">
        <v>27</v>
      </c>
      <c r="E16" s="149"/>
      <c r="F16" s="149"/>
      <c r="G16" s="149"/>
      <c r="H16" s="149"/>
      <c r="I16" s="149"/>
      <c r="J16" s="149"/>
      <c r="K16" s="149"/>
      <c r="L16" s="149"/>
      <c r="M16" s="149"/>
      <c r="N16" s="149"/>
      <c r="O16" s="149"/>
      <c r="P16" s="149"/>
      <c r="Q16" s="149"/>
      <c r="R16" s="149"/>
      <c r="S16" s="149"/>
      <c r="T16" s="149"/>
      <c r="U16" s="149"/>
      <c r="V16" s="149"/>
      <c r="W16" s="149"/>
      <c r="X16" s="149"/>
      <c r="Y16" s="149"/>
      <c r="Z16" s="149"/>
      <c r="AA16" s="149"/>
      <c r="AB16" s="149"/>
    </row>
    <row r="17" spans="2:28">
      <c r="B17" s="30" t="s">
        <v>122</v>
      </c>
      <c r="C17" s="48" t="s">
        <v>123</v>
      </c>
      <c r="D17" s="47" t="s">
        <v>27</v>
      </c>
      <c r="E17" s="149"/>
      <c r="F17" s="149"/>
      <c r="G17" s="149"/>
      <c r="H17" s="149"/>
      <c r="I17" s="149"/>
      <c r="J17" s="149"/>
      <c r="K17" s="149"/>
      <c r="L17" s="149"/>
      <c r="M17" s="149"/>
      <c r="N17" s="149"/>
      <c r="O17" s="149"/>
      <c r="P17" s="149"/>
      <c r="Q17" s="149"/>
      <c r="R17" s="149"/>
      <c r="S17" s="149"/>
      <c r="T17" s="149"/>
      <c r="U17" s="149"/>
      <c r="V17" s="149"/>
      <c r="W17" s="149"/>
      <c r="X17" s="149"/>
      <c r="Y17" s="149"/>
      <c r="Z17" s="149"/>
      <c r="AA17" s="149"/>
      <c r="AB17" s="149"/>
    </row>
    <row r="18" spans="2:28">
      <c r="B18" s="30" t="s">
        <v>124</v>
      </c>
      <c r="C18" s="48" t="s">
        <v>125</v>
      </c>
      <c r="D18" s="47" t="s">
        <v>27</v>
      </c>
      <c r="E18" s="149"/>
      <c r="F18" s="149"/>
      <c r="G18" s="149"/>
      <c r="H18" s="149"/>
      <c r="I18" s="149"/>
      <c r="J18" s="149"/>
      <c r="K18" s="149"/>
      <c r="L18" s="149"/>
      <c r="M18" s="149"/>
      <c r="N18" s="149"/>
      <c r="O18" s="149"/>
      <c r="P18" s="149"/>
      <c r="Q18" s="149"/>
      <c r="R18" s="149"/>
      <c r="S18" s="149"/>
      <c r="T18" s="149"/>
      <c r="U18" s="149"/>
      <c r="V18" s="149"/>
      <c r="W18" s="149"/>
      <c r="X18" s="149"/>
      <c r="Y18" s="149"/>
      <c r="Z18" s="149"/>
      <c r="AA18" s="149"/>
      <c r="AB18" s="149"/>
    </row>
    <row r="19" spans="2:28">
      <c r="B19" s="30" t="s">
        <v>126</v>
      </c>
      <c r="C19" s="48" t="s">
        <v>127</v>
      </c>
      <c r="D19" s="47" t="s">
        <v>27</v>
      </c>
      <c r="E19" s="149"/>
      <c r="F19" s="149"/>
      <c r="G19" s="149"/>
      <c r="H19" s="149"/>
      <c r="I19" s="149"/>
      <c r="J19" s="149"/>
      <c r="K19" s="149"/>
      <c r="L19" s="149"/>
      <c r="M19" s="149"/>
      <c r="N19" s="149"/>
      <c r="O19" s="149"/>
      <c r="P19" s="149"/>
      <c r="Q19" s="149"/>
      <c r="R19" s="149"/>
      <c r="S19" s="149"/>
      <c r="T19" s="149"/>
      <c r="U19" s="149"/>
      <c r="V19" s="149"/>
      <c r="W19" s="149"/>
      <c r="X19" s="149"/>
      <c r="Y19" s="149"/>
      <c r="Z19" s="149"/>
      <c r="AA19" s="149"/>
      <c r="AB19" s="149"/>
    </row>
    <row r="20" spans="2:28">
      <c r="B20" s="30" t="s">
        <v>128</v>
      </c>
      <c r="C20" s="48" t="s">
        <v>129</v>
      </c>
      <c r="D20" s="47" t="s">
        <v>27</v>
      </c>
      <c r="E20" s="149"/>
      <c r="F20" s="149"/>
      <c r="G20" s="149"/>
      <c r="H20" s="149"/>
      <c r="I20" s="149"/>
      <c r="J20" s="149"/>
      <c r="K20" s="149"/>
      <c r="L20" s="149"/>
      <c r="M20" s="149"/>
      <c r="N20" s="149"/>
      <c r="O20" s="149"/>
      <c r="P20" s="149"/>
      <c r="Q20" s="149"/>
      <c r="R20" s="149"/>
      <c r="S20" s="149"/>
      <c r="T20" s="149"/>
      <c r="U20" s="149"/>
      <c r="V20" s="149"/>
      <c r="W20" s="149"/>
      <c r="X20" s="149"/>
      <c r="Y20" s="149"/>
      <c r="Z20" s="149"/>
      <c r="AA20" s="149"/>
      <c r="AB20" s="149"/>
    </row>
    <row r="21" spans="2:28">
      <c r="B21" s="30" t="s">
        <v>130</v>
      </c>
      <c r="C21" s="48" t="s">
        <v>131</v>
      </c>
      <c r="D21" s="47" t="s">
        <v>27</v>
      </c>
      <c r="E21" s="149"/>
      <c r="F21" s="149"/>
      <c r="G21" s="149"/>
      <c r="H21" s="149"/>
      <c r="I21" s="149"/>
      <c r="J21" s="149"/>
      <c r="K21" s="149"/>
      <c r="L21" s="149"/>
      <c r="M21" s="149"/>
      <c r="N21" s="149"/>
      <c r="O21" s="149"/>
      <c r="P21" s="149"/>
      <c r="Q21" s="149"/>
      <c r="R21" s="149"/>
      <c r="S21" s="149"/>
      <c r="T21" s="149"/>
      <c r="U21" s="149"/>
      <c r="V21" s="149"/>
      <c r="W21" s="149"/>
      <c r="X21" s="149"/>
      <c r="Y21" s="149"/>
      <c r="Z21" s="149"/>
      <c r="AA21" s="149"/>
      <c r="AB21" s="149"/>
    </row>
    <row r="22" spans="2:28">
      <c r="B22" s="31" t="s">
        <v>132</v>
      </c>
      <c r="C22" s="49" t="s">
        <v>133</v>
      </c>
      <c r="D22" s="50" t="s">
        <v>27</v>
      </c>
      <c r="E22" s="152"/>
      <c r="F22" s="152"/>
      <c r="G22" s="152"/>
      <c r="H22" s="152"/>
      <c r="I22" s="152"/>
      <c r="J22" s="152"/>
      <c r="K22" s="152"/>
      <c r="L22" s="152"/>
      <c r="M22" s="152"/>
      <c r="N22" s="152"/>
      <c r="O22" s="152"/>
      <c r="P22" s="152"/>
      <c r="Q22" s="152"/>
      <c r="R22" s="152"/>
      <c r="S22" s="152"/>
      <c r="T22" s="152"/>
      <c r="U22" s="152"/>
      <c r="V22" s="152"/>
      <c r="W22" s="152"/>
      <c r="X22" s="152"/>
      <c r="Y22" s="152"/>
      <c r="Z22" s="152"/>
      <c r="AA22" s="152"/>
      <c r="AB22" s="152"/>
    </row>
    <row r="23" spans="2:28">
      <c r="B23" s="26" t="s">
        <v>134</v>
      </c>
      <c r="C23" s="51" t="s">
        <v>135</v>
      </c>
      <c r="D23" s="52" t="s">
        <v>27</v>
      </c>
      <c r="E23" s="174"/>
      <c r="F23" s="174"/>
      <c r="G23" s="174"/>
      <c r="H23" s="174"/>
      <c r="I23" s="174"/>
      <c r="J23" s="174"/>
      <c r="K23" s="174"/>
      <c r="L23" s="174"/>
      <c r="M23" s="174"/>
      <c r="N23" s="174"/>
      <c r="O23" s="174"/>
      <c r="P23" s="174"/>
      <c r="Q23" s="174"/>
      <c r="R23" s="174"/>
      <c r="S23" s="174"/>
      <c r="T23" s="174"/>
      <c r="U23" s="174"/>
      <c r="V23" s="174"/>
      <c r="W23" s="174"/>
      <c r="X23" s="174"/>
      <c r="Y23" s="174"/>
      <c r="Z23" s="174"/>
      <c r="AA23" s="174"/>
      <c r="AB23" s="174"/>
    </row>
    <row r="24" spans="2:28">
      <c r="B24" s="160" t="s">
        <v>25</v>
      </c>
      <c r="C24" s="161" t="s">
        <v>136</v>
      </c>
      <c r="D24" s="162" t="s">
        <v>27</v>
      </c>
      <c r="E24" s="141"/>
      <c r="F24" s="141"/>
      <c r="G24" s="141"/>
      <c r="H24" s="141"/>
      <c r="I24" s="141"/>
      <c r="J24" s="141"/>
      <c r="K24" s="141"/>
      <c r="L24" s="141"/>
      <c r="M24" s="141"/>
      <c r="N24" s="141"/>
      <c r="O24" s="141"/>
      <c r="P24" s="141"/>
      <c r="Q24" s="141"/>
      <c r="R24" s="141"/>
      <c r="S24" s="141"/>
      <c r="T24" s="141"/>
      <c r="U24" s="141"/>
      <c r="V24" s="141"/>
      <c r="W24" s="141"/>
      <c r="X24" s="141"/>
      <c r="Y24" s="141"/>
      <c r="Z24" s="141"/>
      <c r="AA24" s="141"/>
      <c r="AB24" s="141"/>
    </row>
    <row r="25" spans="2:28">
      <c r="B25" s="28" t="s">
        <v>137</v>
      </c>
      <c r="C25" s="46" t="s">
        <v>138</v>
      </c>
      <c r="D25" s="47" t="s">
        <v>27</v>
      </c>
      <c r="E25" s="149"/>
      <c r="F25" s="149"/>
      <c r="G25" s="149"/>
      <c r="H25" s="149"/>
      <c r="I25" s="149"/>
      <c r="J25" s="149"/>
      <c r="K25" s="149"/>
      <c r="L25" s="149"/>
      <c r="M25" s="149"/>
      <c r="N25" s="149"/>
      <c r="O25" s="149"/>
      <c r="P25" s="149"/>
      <c r="Q25" s="149"/>
      <c r="R25" s="149"/>
      <c r="S25" s="149"/>
      <c r="T25" s="149"/>
      <c r="U25" s="149"/>
      <c r="V25" s="149"/>
      <c r="W25" s="149"/>
      <c r="X25" s="149"/>
      <c r="Y25" s="149"/>
      <c r="Z25" s="149"/>
      <c r="AA25" s="149"/>
      <c r="AB25" s="149"/>
    </row>
    <row r="26" spans="2:28">
      <c r="B26" s="30" t="s">
        <v>139</v>
      </c>
      <c r="C26" s="48" t="s">
        <v>140</v>
      </c>
      <c r="D26" s="47" t="s">
        <v>27</v>
      </c>
      <c r="E26" s="150"/>
      <c r="F26" s="150"/>
      <c r="G26" s="150"/>
      <c r="H26" s="150"/>
      <c r="I26" s="150"/>
      <c r="J26" s="150"/>
      <c r="K26" s="150"/>
      <c r="L26" s="150"/>
      <c r="M26" s="150"/>
      <c r="N26" s="150"/>
      <c r="O26" s="150"/>
      <c r="P26" s="150"/>
      <c r="Q26" s="150"/>
      <c r="R26" s="150"/>
      <c r="S26" s="150"/>
      <c r="T26" s="150"/>
      <c r="U26" s="150"/>
      <c r="V26" s="150"/>
      <c r="W26" s="150"/>
      <c r="X26" s="150"/>
      <c r="Y26" s="150"/>
      <c r="Z26" s="150"/>
      <c r="AA26" s="150"/>
      <c r="AB26" s="150"/>
    </row>
    <row r="27" spans="2:28">
      <c r="B27" s="30" t="s">
        <v>141</v>
      </c>
      <c r="C27" s="48" t="s">
        <v>142</v>
      </c>
      <c r="D27" s="47" t="s">
        <v>27</v>
      </c>
      <c r="E27" s="149"/>
      <c r="F27" s="149"/>
      <c r="G27" s="149"/>
      <c r="H27" s="149"/>
      <c r="I27" s="149"/>
      <c r="J27" s="149"/>
      <c r="K27" s="149"/>
      <c r="L27" s="149"/>
      <c r="M27" s="149"/>
      <c r="N27" s="149"/>
      <c r="O27" s="149"/>
      <c r="P27" s="149"/>
      <c r="Q27" s="149"/>
      <c r="R27" s="149"/>
      <c r="S27" s="149"/>
      <c r="T27" s="149"/>
      <c r="U27" s="149"/>
      <c r="V27" s="149"/>
      <c r="W27" s="149"/>
      <c r="X27" s="149"/>
      <c r="Y27" s="149"/>
      <c r="Z27" s="149"/>
      <c r="AA27" s="149"/>
      <c r="AB27" s="149"/>
    </row>
    <row r="28" spans="2:28">
      <c r="B28" s="30" t="s">
        <v>143</v>
      </c>
      <c r="C28" s="48" t="s">
        <v>144</v>
      </c>
      <c r="D28" s="47" t="s">
        <v>27</v>
      </c>
      <c r="E28" s="149"/>
      <c r="F28" s="149"/>
      <c r="G28" s="149"/>
      <c r="H28" s="149"/>
      <c r="I28" s="149"/>
      <c r="J28" s="149"/>
      <c r="K28" s="149"/>
      <c r="L28" s="149"/>
      <c r="M28" s="149"/>
      <c r="N28" s="149"/>
      <c r="O28" s="149"/>
      <c r="P28" s="149"/>
      <c r="Q28" s="149"/>
      <c r="R28" s="149"/>
      <c r="S28" s="149"/>
      <c r="T28" s="149"/>
      <c r="U28" s="149"/>
      <c r="V28" s="149"/>
      <c r="W28" s="149"/>
      <c r="X28" s="149"/>
      <c r="Y28" s="149"/>
      <c r="Z28" s="149"/>
      <c r="AA28" s="149"/>
      <c r="AB28" s="149"/>
    </row>
    <row r="29" spans="2:28">
      <c r="B29" s="31" t="s">
        <v>145</v>
      </c>
      <c r="C29" s="49" t="s">
        <v>146</v>
      </c>
      <c r="D29" s="50" t="s">
        <v>27</v>
      </c>
      <c r="E29" s="149"/>
      <c r="F29" s="149"/>
      <c r="G29" s="149"/>
      <c r="H29" s="149"/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49"/>
      <c r="X29" s="149"/>
      <c r="Y29" s="149"/>
      <c r="Z29" s="149"/>
      <c r="AA29" s="149"/>
      <c r="AB29" s="149"/>
    </row>
    <row r="30" spans="2:28">
      <c r="B30" s="163" t="s">
        <v>147</v>
      </c>
      <c r="C30" s="164" t="s">
        <v>148</v>
      </c>
      <c r="D30" s="165" t="s">
        <v>27</v>
      </c>
      <c r="E30" s="141"/>
      <c r="F30" s="141"/>
      <c r="G30" s="141"/>
      <c r="H30" s="141"/>
      <c r="I30" s="141"/>
      <c r="J30" s="141"/>
      <c r="K30" s="141"/>
      <c r="L30" s="141"/>
      <c r="M30" s="141"/>
      <c r="N30" s="141"/>
      <c r="O30" s="141"/>
      <c r="P30" s="141"/>
      <c r="Q30" s="141"/>
      <c r="R30" s="141"/>
      <c r="S30" s="141"/>
      <c r="T30" s="141"/>
      <c r="U30" s="141"/>
      <c r="V30" s="141"/>
      <c r="W30" s="141"/>
      <c r="X30" s="141"/>
      <c r="Y30" s="141"/>
      <c r="Z30" s="141"/>
      <c r="AA30" s="141"/>
      <c r="AB30" s="141"/>
    </row>
    <row r="31" spans="2:28">
      <c r="B31" s="163" t="s">
        <v>149</v>
      </c>
      <c r="C31" s="164" t="s">
        <v>150</v>
      </c>
      <c r="D31" s="165" t="s">
        <v>27</v>
      </c>
      <c r="E31" s="141"/>
      <c r="F31" s="141"/>
      <c r="G31" s="141"/>
      <c r="H31" s="141"/>
      <c r="I31" s="141"/>
      <c r="J31" s="141"/>
      <c r="K31" s="141"/>
      <c r="L31" s="141"/>
      <c r="M31" s="141"/>
      <c r="N31" s="141"/>
      <c r="O31" s="141"/>
      <c r="P31" s="141"/>
      <c r="Q31" s="141"/>
      <c r="R31" s="141"/>
      <c r="S31" s="141"/>
      <c r="T31" s="141"/>
      <c r="U31" s="141"/>
      <c r="V31" s="141"/>
      <c r="W31" s="141"/>
      <c r="X31" s="141"/>
      <c r="Y31" s="141"/>
      <c r="Z31" s="141"/>
      <c r="AA31" s="141"/>
      <c r="AB31" s="141"/>
    </row>
    <row r="32" spans="2:28" ht="19.5">
      <c r="B32" s="166" t="s">
        <v>25</v>
      </c>
      <c r="C32" s="167" t="s">
        <v>151</v>
      </c>
      <c r="D32" s="162" t="s">
        <v>27</v>
      </c>
      <c r="E32" s="141"/>
      <c r="F32" s="141"/>
      <c r="G32" s="141"/>
      <c r="H32" s="141"/>
      <c r="I32" s="141"/>
      <c r="J32" s="141"/>
      <c r="K32" s="141"/>
      <c r="L32" s="141"/>
      <c r="M32" s="141"/>
      <c r="N32" s="141"/>
      <c r="O32" s="141"/>
      <c r="P32" s="141"/>
      <c r="Q32" s="141"/>
      <c r="R32" s="141"/>
      <c r="S32" s="141"/>
      <c r="T32" s="141"/>
      <c r="U32" s="141"/>
      <c r="V32" s="141"/>
      <c r="W32" s="141"/>
      <c r="X32" s="141"/>
      <c r="Y32" s="141"/>
      <c r="Z32" s="141"/>
      <c r="AA32" s="141"/>
      <c r="AB32" s="141"/>
    </row>
    <row r="33" spans="2:28">
      <c r="B33" s="28" t="s">
        <v>152</v>
      </c>
      <c r="C33" s="46" t="s">
        <v>153</v>
      </c>
      <c r="D33" s="47" t="s">
        <v>27</v>
      </c>
      <c r="E33" s="150"/>
      <c r="F33" s="150"/>
      <c r="G33" s="150"/>
      <c r="H33" s="150"/>
      <c r="I33" s="150"/>
      <c r="J33" s="150"/>
      <c r="K33" s="150"/>
      <c r="L33" s="150"/>
      <c r="M33" s="150"/>
      <c r="N33" s="150"/>
      <c r="O33" s="150"/>
      <c r="P33" s="150"/>
      <c r="Q33" s="150"/>
      <c r="R33" s="150"/>
      <c r="S33" s="150"/>
      <c r="T33" s="150"/>
      <c r="U33" s="150"/>
      <c r="V33" s="150"/>
      <c r="W33" s="150"/>
      <c r="X33" s="150"/>
      <c r="Y33" s="150"/>
      <c r="Z33" s="150"/>
      <c r="AA33" s="150"/>
      <c r="AB33" s="150"/>
    </row>
    <row r="34" spans="2:28">
      <c r="B34" s="30" t="s">
        <v>154</v>
      </c>
      <c r="C34" s="48" t="s">
        <v>78</v>
      </c>
      <c r="D34" s="47" t="s">
        <v>27</v>
      </c>
      <c r="E34" s="150"/>
      <c r="F34" s="150"/>
      <c r="G34" s="150"/>
      <c r="H34" s="150"/>
      <c r="I34" s="150"/>
      <c r="J34" s="150"/>
      <c r="K34" s="150"/>
      <c r="L34" s="150"/>
      <c r="M34" s="150"/>
      <c r="N34" s="150"/>
      <c r="O34" s="150"/>
      <c r="P34" s="150"/>
      <c r="Q34" s="150"/>
      <c r="R34" s="150"/>
      <c r="S34" s="150"/>
      <c r="T34" s="150"/>
      <c r="U34" s="150"/>
      <c r="V34" s="150"/>
      <c r="W34" s="150"/>
      <c r="X34" s="150"/>
      <c r="Y34" s="150"/>
      <c r="Z34" s="150"/>
      <c r="AA34" s="150"/>
      <c r="AB34" s="150"/>
    </row>
    <row r="35" spans="2:28">
      <c r="B35" s="30" t="s">
        <v>155</v>
      </c>
      <c r="C35" s="48" t="s">
        <v>80</v>
      </c>
      <c r="D35" s="47" t="s">
        <v>27</v>
      </c>
      <c r="E35" s="149"/>
      <c r="F35" s="149"/>
      <c r="G35" s="149"/>
      <c r="H35" s="149"/>
      <c r="I35" s="149"/>
      <c r="J35" s="149"/>
      <c r="K35" s="149"/>
      <c r="L35" s="149"/>
      <c r="M35" s="149"/>
      <c r="N35" s="149"/>
      <c r="O35" s="149"/>
      <c r="P35" s="149"/>
      <c r="Q35" s="149"/>
      <c r="R35" s="149"/>
      <c r="S35" s="149"/>
      <c r="T35" s="149"/>
      <c r="U35" s="149"/>
      <c r="V35" s="149"/>
      <c r="W35" s="149"/>
      <c r="X35" s="149"/>
      <c r="Y35" s="149"/>
      <c r="Z35" s="149"/>
      <c r="AA35" s="149"/>
      <c r="AB35" s="149"/>
    </row>
    <row r="36" spans="2:28">
      <c r="B36" s="28" t="s">
        <v>156</v>
      </c>
      <c r="C36" s="53" t="s">
        <v>223</v>
      </c>
      <c r="D36" s="47" t="s">
        <v>27</v>
      </c>
      <c r="E36" s="149"/>
      <c r="F36" s="149"/>
      <c r="G36" s="149"/>
      <c r="H36" s="149"/>
      <c r="I36" s="149"/>
      <c r="J36" s="149"/>
      <c r="K36" s="149"/>
      <c r="L36" s="149"/>
      <c r="M36" s="149"/>
      <c r="N36" s="149"/>
      <c r="O36" s="149"/>
      <c r="P36" s="149"/>
      <c r="Q36" s="149"/>
      <c r="R36" s="149"/>
      <c r="S36" s="149"/>
      <c r="T36" s="149"/>
      <c r="U36" s="149"/>
      <c r="V36" s="149"/>
      <c r="W36" s="149"/>
      <c r="X36" s="149"/>
      <c r="Y36" s="149"/>
      <c r="Z36" s="149"/>
      <c r="AA36" s="149"/>
      <c r="AB36" s="149"/>
    </row>
    <row r="37" spans="2:28">
      <c r="B37" s="30" t="s">
        <v>157</v>
      </c>
      <c r="C37" s="48" t="s">
        <v>84</v>
      </c>
      <c r="D37" s="47" t="s">
        <v>27</v>
      </c>
      <c r="E37" s="150"/>
      <c r="F37" s="150"/>
      <c r="G37" s="150"/>
      <c r="H37" s="150"/>
      <c r="I37" s="150"/>
      <c r="J37" s="150"/>
      <c r="K37" s="150"/>
      <c r="L37" s="150"/>
      <c r="M37" s="150"/>
      <c r="N37" s="150"/>
      <c r="O37" s="150"/>
      <c r="P37" s="150"/>
      <c r="Q37" s="150"/>
      <c r="R37" s="150"/>
      <c r="S37" s="150"/>
      <c r="T37" s="150"/>
      <c r="U37" s="150"/>
      <c r="V37" s="150"/>
      <c r="W37" s="150"/>
      <c r="X37" s="150"/>
      <c r="Y37" s="150"/>
      <c r="Z37" s="150"/>
      <c r="AA37" s="150"/>
      <c r="AB37" s="150"/>
    </row>
    <row r="38" spans="2:28">
      <c r="B38" s="31" t="s">
        <v>158</v>
      </c>
      <c r="C38" s="49" t="s">
        <v>159</v>
      </c>
      <c r="D38" s="50" t="s">
        <v>27</v>
      </c>
      <c r="E38" s="149"/>
      <c r="F38" s="149"/>
      <c r="G38" s="149"/>
      <c r="H38" s="149"/>
      <c r="I38" s="149"/>
      <c r="J38" s="149"/>
      <c r="K38" s="149"/>
      <c r="L38" s="149"/>
      <c r="M38" s="149"/>
      <c r="N38" s="149"/>
      <c r="O38" s="149"/>
      <c r="P38" s="149"/>
      <c r="Q38" s="149"/>
      <c r="R38" s="149"/>
      <c r="S38" s="149"/>
      <c r="T38" s="149"/>
      <c r="U38" s="149"/>
      <c r="V38" s="149"/>
      <c r="W38" s="149"/>
      <c r="X38" s="149"/>
      <c r="Y38" s="149"/>
      <c r="Z38" s="149"/>
      <c r="AA38" s="149"/>
      <c r="AB38" s="149"/>
    </row>
    <row r="39" spans="2:28">
      <c r="B39" s="163" t="s">
        <v>160</v>
      </c>
      <c r="C39" s="164" t="s">
        <v>161</v>
      </c>
      <c r="D39" s="165" t="s">
        <v>27</v>
      </c>
      <c r="E39" s="156"/>
      <c r="F39" s="156"/>
      <c r="G39" s="156"/>
      <c r="H39" s="156"/>
      <c r="I39" s="156"/>
      <c r="J39" s="156"/>
      <c r="K39" s="156"/>
      <c r="L39" s="156"/>
      <c r="M39" s="156"/>
      <c r="N39" s="156"/>
      <c r="O39" s="156"/>
      <c r="P39" s="156"/>
      <c r="Q39" s="156"/>
      <c r="R39" s="156"/>
      <c r="S39" s="156"/>
      <c r="T39" s="156"/>
      <c r="U39" s="156"/>
      <c r="V39" s="156"/>
      <c r="W39" s="156"/>
      <c r="X39" s="156"/>
      <c r="Y39" s="156"/>
      <c r="Z39" s="156"/>
      <c r="AA39" s="156"/>
      <c r="AB39" s="156"/>
    </row>
    <row r="40" spans="2:28">
      <c r="B40" s="163" t="s">
        <v>94</v>
      </c>
      <c r="C40" s="164" t="s">
        <v>162</v>
      </c>
      <c r="D40" s="165" t="s">
        <v>27</v>
      </c>
      <c r="E40" s="156"/>
      <c r="F40" s="156"/>
      <c r="G40" s="156"/>
      <c r="H40" s="156"/>
      <c r="I40" s="156"/>
      <c r="J40" s="156"/>
      <c r="K40" s="156"/>
      <c r="L40" s="156"/>
      <c r="M40" s="156"/>
      <c r="N40" s="156"/>
      <c r="O40" s="156"/>
      <c r="P40" s="156"/>
      <c r="Q40" s="156"/>
      <c r="R40" s="156"/>
      <c r="S40" s="156"/>
      <c r="T40" s="156"/>
      <c r="U40" s="156"/>
      <c r="V40" s="156"/>
      <c r="W40" s="156"/>
      <c r="X40" s="156"/>
      <c r="Y40" s="156"/>
      <c r="Z40" s="156"/>
      <c r="AA40" s="156"/>
      <c r="AB40" s="156"/>
    </row>
    <row r="41" spans="2:28">
      <c r="B41" s="168" t="s">
        <v>163</v>
      </c>
      <c r="C41" s="169" t="s">
        <v>164</v>
      </c>
      <c r="D41" s="170" t="s">
        <v>27</v>
      </c>
      <c r="E41" s="172"/>
      <c r="F41" s="172"/>
      <c r="G41" s="172"/>
      <c r="H41" s="172"/>
      <c r="I41" s="172"/>
      <c r="J41" s="172"/>
      <c r="K41" s="172"/>
      <c r="L41" s="172"/>
      <c r="M41" s="172"/>
      <c r="N41" s="172"/>
      <c r="O41" s="172"/>
      <c r="P41" s="172"/>
      <c r="Q41" s="172"/>
      <c r="R41" s="172"/>
      <c r="S41" s="172"/>
      <c r="T41" s="172"/>
      <c r="U41" s="172"/>
      <c r="V41" s="172"/>
      <c r="W41" s="172"/>
      <c r="X41" s="172"/>
      <c r="Y41" s="172"/>
      <c r="Z41" s="172"/>
      <c r="AA41" s="172"/>
      <c r="AB41" s="172"/>
    </row>
    <row r="42" spans="2:28">
      <c r="B42" s="157" t="s">
        <v>25</v>
      </c>
      <c r="C42" s="171" t="s">
        <v>89</v>
      </c>
      <c r="D42" s="162" t="s">
        <v>27</v>
      </c>
      <c r="E42" s="156"/>
      <c r="F42" s="156"/>
      <c r="G42" s="156"/>
      <c r="H42" s="156"/>
      <c r="I42" s="156"/>
      <c r="J42" s="156"/>
      <c r="K42" s="156"/>
      <c r="L42" s="156"/>
      <c r="M42" s="156"/>
      <c r="N42" s="156"/>
      <c r="O42" s="156"/>
      <c r="P42" s="156"/>
      <c r="Q42" s="156"/>
      <c r="R42" s="156"/>
      <c r="S42" s="156"/>
      <c r="T42" s="156"/>
      <c r="U42" s="156"/>
      <c r="V42" s="156"/>
      <c r="W42" s="156"/>
      <c r="X42" s="156"/>
      <c r="Y42" s="156"/>
      <c r="Z42" s="156"/>
      <c r="AA42" s="156"/>
      <c r="AB42" s="156"/>
    </row>
    <row r="43" spans="2:28">
      <c r="B43" s="30" t="s">
        <v>165</v>
      </c>
      <c r="C43" s="48" t="s">
        <v>166</v>
      </c>
      <c r="D43" s="47" t="s">
        <v>27</v>
      </c>
      <c r="E43" s="149"/>
      <c r="F43" s="149"/>
      <c r="G43" s="149"/>
      <c r="H43" s="149"/>
      <c r="I43" s="149"/>
      <c r="J43" s="149"/>
      <c r="K43" s="149"/>
      <c r="L43" s="149"/>
      <c r="M43" s="149"/>
      <c r="N43" s="149"/>
      <c r="O43" s="149"/>
      <c r="P43" s="149"/>
      <c r="Q43" s="149"/>
      <c r="R43" s="149"/>
      <c r="S43" s="149"/>
      <c r="T43" s="149"/>
      <c r="U43" s="149"/>
      <c r="V43" s="149"/>
      <c r="W43" s="149"/>
      <c r="X43" s="149"/>
      <c r="Y43" s="149"/>
      <c r="Z43" s="149"/>
      <c r="AA43" s="149"/>
      <c r="AB43" s="149"/>
    </row>
    <row r="44" spans="2:28">
      <c r="B44" s="20" t="s">
        <v>98</v>
      </c>
      <c r="C44" s="54" t="s">
        <v>99</v>
      </c>
      <c r="D44" s="55" t="s">
        <v>27</v>
      </c>
      <c r="E44" s="149"/>
      <c r="F44" s="149"/>
      <c r="G44" s="149"/>
      <c r="H44" s="149"/>
      <c r="I44" s="149"/>
      <c r="J44" s="149"/>
      <c r="K44" s="149"/>
      <c r="L44" s="149"/>
      <c r="M44" s="149"/>
      <c r="N44" s="149"/>
      <c r="O44" s="149"/>
      <c r="P44" s="149"/>
      <c r="Q44" s="149"/>
      <c r="R44" s="149"/>
      <c r="S44" s="149"/>
      <c r="T44" s="149"/>
      <c r="U44" s="149"/>
      <c r="V44" s="149"/>
      <c r="W44" s="149"/>
      <c r="X44" s="149"/>
      <c r="Y44" s="149"/>
      <c r="Z44" s="149"/>
      <c r="AA44" s="149"/>
      <c r="AB44" s="149"/>
    </row>
    <row r="45" spans="2:28">
      <c r="E45" s="15"/>
      <c r="F45" s="15"/>
      <c r="G45" s="15"/>
      <c r="H45" s="15"/>
      <c r="I45" s="15"/>
    </row>
  </sheetData>
  <mergeCells count="10">
    <mergeCell ref="B5:C6"/>
    <mergeCell ref="E2:AB2"/>
    <mergeCell ref="E3:AB3"/>
    <mergeCell ref="E4:AB5"/>
    <mergeCell ref="E6:H6"/>
    <mergeCell ref="I6:L6"/>
    <mergeCell ref="M6:P6"/>
    <mergeCell ref="Q6:T6"/>
    <mergeCell ref="U6:X6"/>
    <mergeCell ref="Y6:AB6"/>
  </mergeCells>
  <hyperlinks>
    <hyperlink ref="B1" location="Indice!A1" display="Regresar" xr:uid="{00000000-0004-0000-0200-000000000000}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AB39"/>
  <sheetViews>
    <sheetView showGridLines="0" workbookViewId="0">
      <pane xSplit="4" ySplit="7" topLeftCell="E8" activePane="bottomRight" state="frozen"/>
      <selection pane="topRight" activeCell="E1" sqref="E1"/>
      <selection pane="bottomLeft" activeCell="A8" sqref="A8"/>
      <selection pane="bottomRight" activeCell="C29" sqref="C29"/>
    </sheetView>
  </sheetViews>
  <sheetFormatPr baseColWidth="10" defaultRowHeight="15"/>
  <cols>
    <col min="1" max="1" width="0" hidden="1" customWidth="1"/>
    <col min="3" max="3" width="55.85546875" customWidth="1"/>
  </cols>
  <sheetData>
    <row r="1" spans="2:28">
      <c r="B1" s="7" t="s">
        <v>102</v>
      </c>
    </row>
    <row r="2" spans="2:28" ht="15.75">
      <c r="B2" s="38" t="s">
        <v>100</v>
      </c>
      <c r="C2" s="39"/>
      <c r="D2" s="22"/>
      <c r="E2" s="226" t="s">
        <v>1364</v>
      </c>
      <c r="F2" s="226"/>
      <c r="G2" s="226"/>
      <c r="H2" s="226"/>
      <c r="I2" s="226"/>
      <c r="J2" s="226"/>
      <c r="K2" s="226"/>
      <c r="L2" s="226"/>
      <c r="M2" s="226"/>
      <c r="N2" s="226"/>
      <c r="O2" s="226"/>
      <c r="P2" s="226"/>
      <c r="Q2" s="226"/>
      <c r="R2" s="226"/>
      <c r="S2" s="226"/>
      <c r="T2" s="226"/>
      <c r="U2" s="226"/>
      <c r="V2" s="226"/>
      <c r="W2" s="226"/>
      <c r="X2" s="226"/>
      <c r="Y2" s="226"/>
      <c r="Z2" s="226"/>
      <c r="AA2" s="226"/>
      <c r="AB2" s="226"/>
    </row>
    <row r="3" spans="2:28" ht="15.75">
      <c r="B3" s="38" t="s">
        <v>167</v>
      </c>
      <c r="C3" s="40"/>
      <c r="D3" s="19"/>
      <c r="E3" s="226" t="s">
        <v>101</v>
      </c>
      <c r="F3" s="226"/>
      <c r="G3" s="226"/>
      <c r="H3" s="226"/>
      <c r="I3" s="226"/>
      <c r="J3" s="226"/>
      <c r="K3" s="226"/>
      <c r="L3" s="226"/>
      <c r="M3" s="226"/>
      <c r="N3" s="226"/>
      <c r="O3" s="226"/>
      <c r="P3" s="226"/>
      <c r="Q3" s="226"/>
      <c r="R3" s="226"/>
      <c r="S3" s="226"/>
      <c r="T3" s="226"/>
      <c r="U3" s="226"/>
      <c r="V3" s="226"/>
      <c r="W3" s="226"/>
      <c r="X3" s="226"/>
      <c r="Y3" s="226"/>
      <c r="Z3" s="226"/>
      <c r="AA3" s="226"/>
      <c r="AB3" s="226"/>
    </row>
    <row r="4" spans="2:28" ht="15" customHeight="1">
      <c r="B4" s="16"/>
      <c r="C4" s="17"/>
      <c r="D4" s="18"/>
      <c r="E4" s="227" t="s">
        <v>1370</v>
      </c>
      <c r="F4" s="228"/>
      <c r="G4" s="228"/>
      <c r="H4" s="228"/>
      <c r="I4" s="228"/>
      <c r="J4" s="228"/>
      <c r="K4" s="228"/>
      <c r="L4" s="228"/>
      <c r="M4" s="228"/>
      <c r="N4" s="228"/>
      <c r="O4" s="228"/>
      <c r="P4" s="228"/>
      <c r="Q4" s="228"/>
      <c r="R4" s="228"/>
      <c r="S4" s="228"/>
      <c r="T4" s="228"/>
      <c r="U4" s="228"/>
      <c r="V4" s="228"/>
      <c r="W4" s="228"/>
      <c r="X4" s="228"/>
      <c r="Y4" s="228"/>
      <c r="Z4" s="228"/>
      <c r="AA4" s="228"/>
      <c r="AB4" s="228"/>
    </row>
    <row r="5" spans="2:28" ht="15" customHeight="1">
      <c r="B5" s="224" t="s">
        <v>168</v>
      </c>
      <c r="C5" s="225"/>
      <c r="D5" s="19"/>
      <c r="E5" s="227"/>
      <c r="F5" s="228"/>
      <c r="G5" s="228"/>
      <c r="H5" s="228"/>
      <c r="I5" s="228"/>
      <c r="J5" s="228"/>
      <c r="K5" s="228"/>
      <c r="L5" s="228"/>
      <c r="M5" s="228"/>
      <c r="N5" s="228"/>
      <c r="O5" s="228"/>
      <c r="P5" s="228"/>
      <c r="Q5" s="228"/>
      <c r="R5" s="228"/>
      <c r="S5" s="228"/>
      <c r="T5" s="228"/>
      <c r="U5" s="228"/>
      <c r="V5" s="228"/>
      <c r="W5" s="228"/>
      <c r="X5" s="228"/>
      <c r="Y5" s="228"/>
      <c r="Z5" s="228"/>
      <c r="AA5" s="228"/>
      <c r="AB5" s="228"/>
    </row>
    <row r="6" spans="2:28">
      <c r="B6" s="224"/>
      <c r="C6" s="225"/>
      <c r="D6" s="19"/>
      <c r="E6" s="229">
        <v>2014</v>
      </c>
      <c r="F6" s="230"/>
      <c r="G6" s="230"/>
      <c r="H6" s="231"/>
      <c r="I6" s="229">
        <v>2015</v>
      </c>
      <c r="J6" s="230"/>
      <c r="K6" s="230"/>
      <c r="L6" s="231"/>
      <c r="M6" s="229">
        <v>2016</v>
      </c>
      <c r="N6" s="230"/>
      <c r="O6" s="230"/>
      <c r="P6" s="231"/>
      <c r="Q6" s="229">
        <v>2017</v>
      </c>
      <c r="R6" s="230"/>
      <c r="S6" s="230"/>
      <c r="T6" s="231"/>
      <c r="U6" s="229">
        <v>2018</v>
      </c>
      <c r="V6" s="230"/>
      <c r="W6" s="230"/>
      <c r="X6" s="231"/>
      <c r="Y6" s="229">
        <v>2019</v>
      </c>
      <c r="Z6" s="230"/>
      <c r="AA6" s="230"/>
      <c r="AB6" s="231"/>
    </row>
    <row r="7" spans="2:28">
      <c r="B7" s="20"/>
      <c r="C7" s="21"/>
      <c r="D7" s="21"/>
      <c r="E7" s="173" t="s">
        <v>1366</v>
      </c>
      <c r="F7" s="173" t="s">
        <v>1367</v>
      </c>
      <c r="G7" s="173" t="s">
        <v>1368</v>
      </c>
      <c r="H7" s="173" t="s">
        <v>1369</v>
      </c>
      <c r="I7" s="173" t="s">
        <v>1366</v>
      </c>
      <c r="J7" s="173" t="s">
        <v>1367</v>
      </c>
      <c r="K7" s="173" t="s">
        <v>1368</v>
      </c>
      <c r="L7" s="173" t="s">
        <v>1369</v>
      </c>
      <c r="M7" s="173" t="s">
        <v>1366</v>
      </c>
      <c r="N7" s="173" t="s">
        <v>1367</v>
      </c>
      <c r="O7" s="173" t="s">
        <v>1368</v>
      </c>
      <c r="P7" s="173" t="s">
        <v>1369</v>
      </c>
      <c r="Q7" s="173" t="s">
        <v>1366</v>
      </c>
      <c r="R7" s="173" t="s">
        <v>1367</v>
      </c>
      <c r="S7" s="173" t="s">
        <v>1368</v>
      </c>
      <c r="T7" s="173" t="s">
        <v>1369</v>
      </c>
      <c r="U7" s="173" t="s">
        <v>1366</v>
      </c>
      <c r="V7" s="173" t="s">
        <v>1367</v>
      </c>
      <c r="W7" s="173" t="s">
        <v>1368</v>
      </c>
      <c r="X7" s="173" t="s">
        <v>1369</v>
      </c>
      <c r="Y7" s="173" t="s">
        <v>1366</v>
      </c>
      <c r="Z7" s="173" t="s">
        <v>1367</v>
      </c>
      <c r="AA7" s="173" t="s">
        <v>1368</v>
      </c>
      <c r="AB7" s="173" t="s">
        <v>1369</v>
      </c>
    </row>
    <row r="8" spans="2:28">
      <c r="B8" s="56" t="s">
        <v>25</v>
      </c>
      <c r="C8" s="57" t="s">
        <v>169</v>
      </c>
      <c r="D8" s="58" t="s">
        <v>27</v>
      </c>
      <c r="E8" s="175"/>
      <c r="F8" s="175"/>
      <c r="G8" s="175"/>
      <c r="H8" s="175"/>
      <c r="I8" s="175"/>
      <c r="J8" s="175"/>
      <c r="K8" s="175"/>
      <c r="L8" s="175"/>
      <c r="M8" s="175"/>
      <c r="N8" s="175"/>
      <c r="O8" s="175"/>
      <c r="P8" s="175"/>
      <c r="Q8" s="175"/>
      <c r="R8" s="175"/>
      <c r="S8" s="175"/>
      <c r="T8" s="175"/>
      <c r="U8" s="175"/>
      <c r="V8" s="175"/>
      <c r="W8" s="175"/>
      <c r="X8" s="175"/>
      <c r="Y8" s="175"/>
      <c r="Z8" s="175"/>
      <c r="AA8" s="175"/>
      <c r="AB8" s="175"/>
    </row>
    <row r="9" spans="2:28">
      <c r="B9" s="28" t="s">
        <v>224</v>
      </c>
      <c r="C9" s="22" t="s">
        <v>170</v>
      </c>
      <c r="D9" s="19" t="s">
        <v>27</v>
      </c>
      <c r="E9" s="155"/>
      <c r="F9" s="155"/>
      <c r="G9" s="155"/>
      <c r="H9" s="155"/>
      <c r="I9" s="155"/>
      <c r="J9" s="155"/>
      <c r="K9" s="155"/>
      <c r="L9" s="155"/>
      <c r="M9" s="155"/>
      <c r="N9" s="155"/>
      <c r="O9" s="155"/>
      <c r="P9" s="155"/>
      <c r="Q9" s="155"/>
      <c r="R9" s="155"/>
      <c r="S9" s="155"/>
      <c r="T9" s="155"/>
      <c r="U9" s="155"/>
      <c r="V9" s="155"/>
      <c r="W9" s="155"/>
      <c r="X9" s="155"/>
      <c r="Y9" s="155"/>
      <c r="Z9" s="155"/>
      <c r="AA9" s="155"/>
      <c r="AB9" s="155"/>
    </row>
    <row r="10" spans="2:28">
      <c r="B10" s="30" t="s">
        <v>60</v>
      </c>
      <c r="C10" s="23" t="s">
        <v>171</v>
      </c>
      <c r="D10" s="19" t="s">
        <v>27</v>
      </c>
      <c r="E10" s="152"/>
      <c r="F10" s="152"/>
      <c r="G10" s="152"/>
      <c r="H10" s="152"/>
      <c r="I10" s="152"/>
      <c r="J10" s="152"/>
      <c r="K10" s="152"/>
      <c r="L10" s="152"/>
      <c r="M10" s="152"/>
      <c r="N10" s="152"/>
      <c r="O10" s="152"/>
      <c r="P10" s="152"/>
      <c r="Q10" s="152"/>
      <c r="R10" s="152"/>
      <c r="S10" s="152"/>
      <c r="T10" s="152"/>
      <c r="U10" s="152"/>
      <c r="V10" s="152"/>
      <c r="W10" s="152"/>
      <c r="X10" s="152"/>
      <c r="Y10" s="152"/>
      <c r="Z10" s="152"/>
      <c r="AA10" s="152"/>
      <c r="AB10" s="152"/>
    </row>
    <row r="11" spans="2:28">
      <c r="B11" s="30" t="s">
        <v>172</v>
      </c>
      <c r="C11" s="23" t="s">
        <v>173</v>
      </c>
      <c r="D11" s="19" t="s">
        <v>27</v>
      </c>
      <c r="E11" s="152"/>
      <c r="F11" s="152"/>
      <c r="G11" s="152"/>
      <c r="H11" s="152"/>
      <c r="I11" s="152"/>
      <c r="J11" s="152"/>
      <c r="K11" s="152"/>
      <c r="L11" s="152"/>
      <c r="M11" s="152"/>
      <c r="N11" s="152"/>
      <c r="O11" s="152"/>
      <c r="P11" s="152"/>
      <c r="Q11" s="152"/>
      <c r="R11" s="152"/>
      <c r="S11" s="152"/>
      <c r="T11" s="152"/>
      <c r="U11" s="152"/>
      <c r="V11" s="152"/>
      <c r="W11" s="152"/>
      <c r="X11" s="152"/>
      <c r="Y11" s="152"/>
      <c r="Z11" s="152"/>
      <c r="AA11" s="152"/>
      <c r="AB11" s="152"/>
    </row>
    <row r="12" spans="2:28">
      <c r="B12" s="28" t="s">
        <v>225</v>
      </c>
      <c r="C12" s="22" t="s">
        <v>174</v>
      </c>
      <c r="D12" s="19" t="s">
        <v>27</v>
      </c>
      <c r="E12" s="152"/>
      <c r="F12" s="152"/>
      <c r="G12" s="152"/>
      <c r="H12" s="152"/>
      <c r="I12" s="152"/>
      <c r="J12" s="152"/>
      <c r="K12" s="152"/>
      <c r="L12" s="152"/>
      <c r="M12" s="152"/>
      <c r="N12" s="152"/>
      <c r="O12" s="152"/>
      <c r="P12" s="152"/>
      <c r="Q12" s="152"/>
      <c r="R12" s="152"/>
      <c r="S12" s="152"/>
      <c r="T12" s="152"/>
      <c r="U12" s="152"/>
      <c r="V12" s="152"/>
      <c r="W12" s="152"/>
      <c r="X12" s="152"/>
      <c r="Y12" s="152"/>
      <c r="Z12" s="152"/>
      <c r="AA12" s="152"/>
      <c r="AB12" s="152"/>
    </row>
    <row r="13" spans="2:28">
      <c r="B13" s="31" t="s">
        <v>175</v>
      </c>
      <c r="C13" s="59" t="s">
        <v>176</v>
      </c>
      <c r="D13" s="19" t="s">
        <v>27</v>
      </c>
      <c r="E13" s="152"/>
      <c r="F13" s="152"/>
      <c r="G13" s="152"/>
      <c r="H13" s="152"/>
      <c r="I13" s="152"/>
      <c r="J13" s="152"/>
      <c r="K13" s="152"/>
      <c r="L13" s="152"/>
      <c r="M13" s="152"/>
      <c r="N13" s="152"/>
      <c r="O13" s="152"/>
      <c r="P13" s="152"/>
      <c r="Q13" s="152"/>
      <c r="R13" s="152"/>
      <c r="S13" s="152"/>
      <c r="T13" s="152"/>
      <c r="U13" s="152"/>
      <c r="V13" s="152"/>
      <c r="W13" s="152"/>
      <c r="X13" s="152"/>
      <c r="Y13" s="152"/>
      <c r="Z13" s="152"/>
      <c r="AA13" s="152"/>
      <c r="AB13" s="152"/>
    </row>
    <row r="14" spans="2:28">
      <c r="B14" s="157" t="s">
        <v>25</v>
      </c>
      <c r="C14" s="158" t="s">
        <v>177</v>
      </c>
      <c r="D14" s="159" t="s">
        <v>27</v>
      </c>
      <c r="E14" s="154"/>
      <c r="F14" s="154"/>
      <c r="G14" s="154"/>
      <c r="H14" s="154"/>
      <c r="I14" s="154"/>
      <c r="J14" s="154"/>
      <c r="K14" s="154"/>
      <c r="L14" s="154"/>
      <c r="M14" s="154"/>
      <c r="N14" s="154"/>
      <c r="O14" s="154"/>
      <c r="P14" s="154"/>
      <c r="Q14" s="154"/>
      <c r="R14" s="154"/>
      <c r="S14" s="154"/>
      <c r="T14" s="154"/>
      <c r="U14" s="154"/>
      <c r="V14" s="154"/>
      <c r="W14" s="154"/>
      <c r="X14" s="154"/>
      <c r="Y14" s="154"/>
      <c r="Z14" s="154"/>
      <c r="AA14" s="154"/>
      <c r="AB14" s="154"/>
    </row>
    <row r="15" spans="2:28">
      <c r="B15" s="28" t="s">
        <v>226</v>
      </c>
      <c r="C15" s="22" t="s">
        <v>170</v>
      </c>
      <c r="D15" s="19" t="s">
        <v>27</v>
      </c>
      <c r="E15" s="152"/>
      <c r="F15" s="152"/>
      <c r="G15" s="152"/>
      <c r="H15" s="152"/>
      <c r="I15" s="152"/>
      <c r="J15" s="152"/>
      <c r="K15" s="152"/>
      <c r="L15" s="152"/>
      <c r="M15" s="152"/>
      <c r="N15" s="152"/>
      <c r="O15" s="152"/>
      <c r="P15" s="152"/>
      <c r="Q15" s="152"/>
      <c r="R15" s="152"/>
      <c r="S15" s="152"/>
      <c r="T15" s="152"/>
      <c r="U15" s="152"/>
      <c r="V15" s="152"/>
      <c r="W15" s="152"/>
      <c r="X15" s="152"/>
      <c r="Y15" s="152"/>
      <c r="Z15" s="152"/>
      <c r="AA15" s="152"/>
      <c r="AB15" s="152"/>
    </row>
    <row r="16" spans="2:28">
      <c r="B16" s="30" t="s">
        <v>75</v>
      </c>
      <c r="C16" s="23" t="s">
        <v>171</v>
      </c>
      <c r="D16" s="19" t="s">
        <v>27</v>
      </c>
      <c r="E16" s="152"/>
      <c r="F16" s="152"/>
      <c r="G16" s="152"/>
      <c r="H16" s="152"/>
      <c r="I16" s="152"/>
      <c r="J16" s="152"/>
      <c r="K16" s="152"/>
      <c r="L16" s="152"/>
      <c r="M16" s="152"/>
      <c r="N16" s="152"/>
      <c r="O16" s="152"/>
      <c r="P16" s="152"/>
      <c r="Q16" s="152"/>
      <c r="R16" s="152"/>
      <c r="S16" s="152"/>
      <c r="T16" s="152"/>
      <c r="U16" s="152"/>
      <c r="V16" s="152"/>
      <c r="W16" s="152"/>
      <c r="X16" s="152"/>
      <c r="Y16" s="152"/>
      <c r="Z16" s="152"/>
      <c r="AA16" s="152"/>
      <c r="AB16" s="152"/>
    </row>
    <row r="17" spans="2:28">
      <c r="B17" s="30" t="s">
        <v>178</v>
      </c>
      <c r="C17" s="23" t="s">
        <v>179</v>
      </c>
      <c r="D17" s="19" t="s">
        <v>27</v>
      </c>
      <c r="E17" s="152"/>
      <c r="F17" s="152"/>
      <c r="G17" s="152"/>
      <c r="H17" s="152"/>
      <c r="I17" s="152"/>
      <c r="J17" s="152"/>
      <c r="K17" s="152"/>
      <c r="L17" s="152"/>
      <c r="M17" s="152"/>
      <c r="N17" s="152"/>
      <c r="O17" s="152"/>
      <c r="P17" s="152"/>
      <c r="Q17" s="152"/>
      <c r="R17" s="152"/>
      <c r="S17" s="152"/>
      <c r="T17" s="152"/>
      <c r="U17" s="152"/>
      <c r="V17" s="152"/>
      <c r="W17" s="152"/>
      <c r="X17" s="152"/>
      <c r="Y17" s="152"/>
      <c r="Z17" s="152"/>
      <c r="AA17" s="152"/>
      <c r="AB17" s="152"/>
    </row>
    <row r="18" spans="2:28">
      <c r="B18" s="28" t="s">
        <v>227</v>
      </c>
      <c r="C18" s="22" t="s">
        <v>174</v>
      </c>
      <c r="D18" s="19" t="s">
        <v>27</v>
      </c>
      <c r="E18" s="152"/>
      <c r="F18" s="152"/>
      <c r="G18" s="152"/>
      <c r="H18" s="152"/>
      <c r="I18" s="152"/>
      <c r="J18" s="152"/>
      <c r="K18" s="152"/>
      <c r="L18" s="152"/>
      <c r="M18" s="152"/>
      <c r="N18" s="152"/>
      <c r="O18" s="152"/>
      <c r="P18" s="152"/>
      <c r="Q18" s="152"/>
      <c r="R18" s="152"/>
      <c r="S18" s="152"/>
      <c r="T18" s="152"/>
      <c r="U18" s="152"/>
      <c r="V18" s="152"/>
      <c r="W18" s="152"/>
      <c r="X18" s="152"/>
      <c r="Y18" s="152"/>
      <c r="Z18" s="152"/>
      <c r="AA18" s="152"/>
      <c r="AB18" s="152"/>
    </row>
    <row r="19" spans="2:28">
      <c r="B19" s="31" t="s">
        <v>180</v>
      </c>
      <c r="C19" s="59" t="s">
        <v>181</v>
      </c>
      <c r="D19" s="19" t="s">
        <v>27</v>
      </c>
      <c r="E19" s="152"/>
      <c r="F19" s="152"/>
      <c r="G19" s="152"/>
      <c r="H19" s="152"/>
      <c r="I19" s="152"/>
      <c r="J19" s="152"/>
      <c r="K19" s="152"/>
      <c r="L19" s="152"/>
      <c r="M19" s="152"/>
      <c r="N19" s="152"/>
      <c r="O19" s="152"/>
      <c r="P19" s="152"/>
      <c r="Q19" s="152"/>
      <c r="R19" s="152"/>
      <c r="S19" s="152"/>
      <c r="T19" s="152"/>
      <c r="U19" s="152"/>
      <c r="V19" s="152"/>
      <c r="W19" s="152"/>
      <c r="X19" s="152"/>
      <c r="Y19" s="152"/>
      <c r="Z19" s="152"/>
      <c r="AA19" s="152"/>
      <c r="AB19" s="152"/>
    </row>
    <row r="20" spans="2:28">
      <c r="B20" s="157" t="s">
        <v>25</v>
      </c>
      <c r="C20" s="158" t="s">
        <v>182</v>
      </c>
      <c r="D20" s="159" t="s">
        <v>27</v>
      </c>
      <c r="E20" s="148"/>
      <c r="F20" s="148"/>
      <c r="G20" s="148"/>
      <c r="H20" s="148"/>
      <c r="I20" s="148"/>
      <c r="J20" s="148"/>
      <c r="K20" s="148"/>
      <c r="L20" s="148"/>
      <c r="M20" s="148"/>
      <c r="N20" s="148"/>
      <c r="O20" s="148"/>
      <c r="P20" s="148"/>
      <c r="Q20" s="148"/>
      <c r="R20" s="148"/>
      <c r="S20" s="148"/>
      <c r="T20" s="148"/>
      <c r="U20" s="148"/>
      <c r="V20" s="148"/>
      <c r="W20" s="148"/>
      <c r="X20" s="148"/>
      <c r="Y20" s="148"/>
      <c r="Z20" s="148"/>
      <c r="AA20" s="148"/>
      <c r="AB20" s="148"/>
    </row>
    <row r="21" spans="2:28">
      <c r="B21" s="28" t="s">
        <v>228</v>
      </c>
      <c r="C21" s="22" t="s">
        <v>170</v>
      </c>
      <c r="D21" s="19" t="s">
        <v>27</v>
      </c>
      <c r="E21" s="152"/>
      <c r="F21" s="152"/>
      <c r="G21" s="152"/>
      <c r="H21" s="152"/>
      <c r="I21" s="152"/>
      <c r="J21" s="152"/>
      <c r="K21" s="152"/>
      <c r="L21" s="152"/>
      <c r="M21" s="152"/>
      <c r="N21" s="152"/>
      <c r="O21" s="152"/>
      <c r="P21" s="152"/>
      <c r="Q21" s="152"/>
      <c r="R21" s="152"/>
      <c r="S21" s="152"/>
      <c r="T21" s="152"/>
      <c r="U21" s="152"/>
      <c r="V21" s="152"/>
      <c r="W21" s="152"/>
      <c r="X21" s="152"/>
      <c r="Y21" s="152"/>
      <c r="Z21" s="152"/>
      <c r="AA21" s="152"/>
      <c r="AB21" s="152"/>
    </row>
    <row r="22" spans="2:28">
      <c r="B22" s="30" t="s">
        <v>81</v>
      </c>
      <c r="C22" s="23" t="s">
        <v>171</v>
      </c>
      <c r="D22" s="19" t="s">
        <v>27</v>
      </c>
      <c r="E22" s="152"/>
      <c r="F22" s="152"/>
      <c r="G22" s="152"/>
      <c r="H22" s="152"/>
      <c r="I22" s="152"/>
      <c r="J22" s="152"/>
      <c r="K22" s="152"/>
      <c r="L22" s="152"/>
      <c r="M22" s="152"/>
      <c r="N22" s="152"/>
      <c r="O22" s="152"/>
      <c r="P22" s="152"/>
      <c r="Q22" s="152"/>
      <c r="R22" s="152"/>
      <c r="S22" s="152"/>
      <c r="T22" s="152"/>
      <c r="U22" s="152"/>
      <c r="V22" s="152"/>
      <c r="W22" s="152"/>
      <c r="X22" s="152"/>
      <c r="Y22" s="152"/>
      <c r="Z22" s="152"/>
      <c r="AA22" s="152"/>
      <c r="AB22" s="152"/>
    </row>
    <row r="23" spans="2:28">
      <c r="B23" s="30" t="s">
        <v>183</v>
      </c>
      <c r="C23" s="23" t="s">
        <v>184</v>
      </c>
      <c r="D23" s="19" t="s">
        <v>27</v>
      </c>
      <c r="E23" s="174"/>
      <c r="F23" s="174"/>
      <c r="G23" s="174"/>
      <c r="H23" s="174"/>
      <c r="I23" s="174"/>
      <c r="J23" s="174"/>
      <c r="K23" s="174"/>
      <c r="L23" s="174"/>
      <c r="M23" s="174"/>
      <c r="N23" s="174"/>
      <c r="O23" s="174"/>
      <c r="P23" s="174"/>
      <c r="Q23" s="174"/>
      <c r="R23" s="174"/>
      <c r="S23" s="174"/>
      <c r="T23" s="174"/>
      <c r="U23" s="174"/>
      <c r="V23" s="174"/>
      <c r="W23" s="174"/>
      <c r="X23" s="174"/>
      <c r="Y23" s="174"/>
      <c r="Z23" s="174"/>
      <c r="AA23" s="174"/>
      <c r="AB23" s="174"/>
    </row>
    <row r="24" spans="2:28">
      <c r="B24" s="28" t="s">
        <v>229</v>
      </c>
      <c r="C24" s="22" t="s">
        <v>174</v>
      </c>
      <c r="D24" s="19" t="s">
        <v>27</v>
      </c>
      <c r="E24" s="174"/>
      <c r="F24" s="174"/>
      <c r="G24" s="174"/>
      <c r="H24" s="174"/>
      <c r="I24" s="174"/>
      <c r="J24" s="174"/>
      <c r="K24" s="174"/>
      <c r="L24" s="174"/>
      <c r="M24" s="174"/>
      <c r="N24" s="174"/>
      <c r="O24" s="174"/>
      <c r="P24" s="174"/>
      <c r="Q24" s="174"/>
      <c r="R24" s="174"/>
      <c r="S24" s="174"/>
      <c r="T24" s="174"/>
      <c r="U24" s="174"/>
      <c r="V24" s="174"/>
      <c r="W24" s="174"/>
      <c r="X24" s="174"/>
      <c r="Y24" s="174"/>
      <c r="Z24" s="174"/>
      <c r="AA24" s="174"/>
      <c r="AB24" s="174"/>
    </row>
    <row r="25" spans="2:28">
      <c r="B25" s="31" t="s">
        <v>185</v>
      </c>
      <c r="C25" s="59" t="s">
        <v>186</v>
      </c>
      <c r="D25" s="19" t="s">
        <v>27</v>
      </c>
      <c r="E25" s="152"/>
      <c r="F25" s="152"/>
      <c r="G25" s="152"/>
      <c r="H25" s="152"/>
      <c r="I25" s="152"/>
      <c r="J25" s="152"/>
      <c r="K25" s="152"/>
      <c r="L25" s="152"/>
      <c r="M25" s="152"/>
      <c r="N25" s="152"/>
      <c r="O25" s="152"/>
      <c r="P25" s="152"/>
      <c r="Q25" s="152"/>
      <c r="R25" s="152"/>
      <c r="S25" s="152"/>
      <c r="T25" s="152"/>
      <c r="U25" s="152"/>
      <c r="V25" s="152"/>
      <c r="W25" s="152"/>
      <c r="X25" s="152"/>
      <c r="Y25" s="152"/>
      <c r="Z25" s="152"/>
      <c r="AA25" s="152"/>
      <c r="AB25" s="152"/>
    </row>
    <row r="26" spans="2:28">
      <c r="B26" s="60" t="s">
        <v>25</v>
      </c>
      <c r="C26" s="61" t="s">
        <v>89</v>
      </c>
      <c r="D26" s="62"/>
      <c r="E26" s="155"/>
      <c r="F26" s="155"/>
      <c r="G26" s="155"/>
      <c r="H26" s="155"/>
      <c r="I26" s="155"/>
      <c r="J26" s="155"/>
      <c r="K26" s="155"/>
      <c r="L26" s="155"/>
      <c r="M26" s="155"/>
      <c r="N26" s="155"/>
      <c r="O26" s="155"/>
      <c r="P26" s="155"/>
      <c r="Q26" s="155"/>
      <c r="R26" s="155"/>
      <c r="S26" s="155"/>
      <c r="T26" s="155"/>
      <c r="U26" s="155"/>
      <c r="V26" s="155"/>
      <c r="W26" s="155"/>
      <c r="X26" s="155"/>
      <c r="Y26" s="155"/>
      <c r="Z26" s="155"/>
      <c r="AA26" s="155"/>
      <c r="AB26" s="155"/>
    </row>
    <row r="27" spans="2:28">
      <c r="B27" s="157" t="s">
        <v>25</v>
      </c>
      <c r="C27" s="158" t="s">
        <v>187</v>
      </c>
      <c r="D27" s="159" t="s">
        <v>27</v>
      </c>
      <c r="E27" s="148"/>
      <c r="F27" s="148"/>
      <c r="G27" s="148"/>
      <c r="H27" s="148"/>
      <c r="I27" s="148"/>
      <c r="J27" s="148"/>
      <c r="K27" s="148"/>
      <c r="L27" s="148"/>
      <c r="M27" s="148"/>
      <c r="N27" s="148"/>
      <c r="O27" s="148"/>
      <c r="P27" s="148"/>
      <c r="Q27" s="148"/>
      <c r="R27" s="148"/>
      <c r="S27" s="148"/>
      <c r="T27" s="148"/>
      <c r="U27" s="148"/>
      <c r="V27" s="148"/>
      <c r="W27" s="148"/>
      <c r="X27" s="148"/>
      <c r="Y27" s="148"/>
      <c r="Z27" s="148"/>
      <c r="AA27" s="148"/>
      <c r="AB27" s="148"/>
    </row>
    <row r="28" spans="2:28">
      <c r="B28" s="28" t="s">
        <v>230</v>
      </c>
      <c r="C28" s="22" t="s">
        <v>170</v>
      </c>
      <c r="D28" s="19" t="s">
        <v>27</v>
      </c>
      <c r="E28" s="152"/>
      <c r="F28" s="152"/>
      <c r="G28" s="152"/>
      <c r="H28" s="152"/>
      <c r="I28" s="152"/>
      <c r="J28" s="152"/>
      <c r="K28" s="152"/>
      <c r="L28" s="152"/>
      <c r="M28" s="152"/>
      <c r="N28" s="152"/>
      <c r="O28" s="152"/>
      <c r="P28" s="152"/>
      <c r="Q28" s="152"/>
      <c r="R28" s="152"/>
      <c r="S28" s="152"/>
      <c r="T28" s="152"/>
      <c r="U28" s="152"/>
      <c r="V28" s="152"/>
      <c r="W28" s="152"/>
      <c r="X28" s="152"/>
      <c r="Y28" s="152"/>
      <c r="Z28" s="152"/>
      <c r="AA28" s="152"/>
      <c r="AB28" s="152"/>
    </row>
    <row r="29" spans="2:28">
      <c r="B29" s="30" t="s">
        <v>188</v>
      </c>
      <c r="C29" s="23" t="s">
        <v>171</v>
      </c>
      <c r="D29" s="19" t="s">
        <v>27</v>
      </c>
      <c r="E29" s="152"/>
      <c r="F29" s="152"/>
      <c r="G29" s="152"/>
      <c r="H29" s="152"/>
      <c r="I29" s="152"/>
      <c r="J29" s="152"/>
      <c r="K29" s="152"/>
      <c r="L29" s="152"/>
      <c r="M29" s="152"/>
      <c r="N29" s="152"/>
      <c r="O29" s="152"/>
      <c r="P29" s="152"/>
      <c r="Q29" s="152"/>
      <c r="R29" s="152"/>
      <c r="S29" s="152"/>
      <c r="T29" s="152"/>
      <c r="U29" s="152"/>
      <c r="V29" s="152"/>
      <c r="W29" s="152"/>
      <c r="X29" s="152"/>
      <c r="Y29" s="152"/>
      <c r="Z29" s="152"/>
      <c r="AA29" s="152"/>
      <c r="AB29" s="152"/>
    </row>
    <row r="30" spans="2:28">
      <c r="B30" s="30" t="s">
        <v>189</v>
      </c>
      <c r="C30" s="23" t="s">
        <v>190</v>
      </c>
      <c r="D30" s="19" t="s">
        <v>27</v>
      </c>
      <c r="E30" s="174"/>
      <c r="F30" s="174"/>
      <c r="G30" s="174"/>
      <c r="H30" s="174"/>
      <c r="I30" s="174"/>
      <c r="J30" s="174"/>
      <c r="K30" s="174"/>
      <c r="L30" s="174"/>
      <c r="M30" s="174"/>
      <c r="N30" s="174"/>
      <c r="O30" s="174"/>
      <c r="P30" s="174"/>
      <c r="Q30" s="174"/>
      <c r="R30" s="174"/>
      <c r="S30" s="174"/>
      <c r="T30" s="174"/>
      <c r="U30" s="174"/>
      <c r="V30" s="174"/>
      <c r="W30" s="174"/>
      <c r="X30" s="174"/>
      <c r="Y30" s="174"/>
      <c r="Z30" s="174"/>
      <c r="AA30" s="174"/>
      <c r="AB30" s="174"/>
    </row>
    <row r="31" spans="2:28">
      <c r="B31" s="28" t="s">
        <v>231</v>
      </c>
      <c r="C31" s="22" t="s">
        <v>174</v>
      </c>
      <c r="D31" s="19" t="s">
        <v>27</v>
      </c>
      <c r="E31" s="174"/>
      <c r="F31" s="174"/>
      <c r="G31" s="174"/>
      <c r="H31" s="174"/>
      <c r="I31" s="174"/>
      <c r="J31" s="174"/>
      <c r="K31" s="174"/>
      <c r="L31" s="174"/>
      <c r="M31" s="174"/>
      <c r="N31" s="174"/>
      <c r="O31" s="174"/>
      <c r="P31" s="174"/>
      <c r="Q31" s="174"/>
      <c r="R31" s="174"/>
      <c r="S31" s="174"/>
      <c r="T31" s="174"/>
      <c r="U31" s="174"/>
      <c r="V31" s="174"/>
      <c r="W31" s="174"/>
      <c r="X31" s="174"/>
      <c r="Y31" s="174"/>
      <c r="Z31" s="174"/>
      <c r="AA31" s="174"/>
      <c r="AB31" s="174"/>
    </row>
    <row r="32" spans="2:28">
      <c r="B32" s="31" t="s">
        <v>191</v>
      </c>
      <c r="C32" s="59" t="s">
        <v>192</v>
      </c>
      <c r="D32" s="19" t="s">
        <v>27</v>
      </c>
      <c r="E32" s="174"/>
      <c r="F32" s="174"/>
      <c r="G32" s="174"/>
      <c r="H32" s="174"/>
      <c r="I32" s="174"/>
      <c r="J32" s="174"/>
      <c r="K32" s="174"/>
      <c r="L32" s="174"/>
      <c r="M32" s="174"/>
      <c r="N32" s="174"/>
      <c r="O32" s="174"/>
      <c r="P32" s="174"/>
      <c r="Q32" s="174"/>
      <c r="R32" s="174"/>
      <c r="S32" s="174"/>
      <c r="T32" s="174"/>
      <c r="U32" s="174"/>
      <c r="V32" s="174"/>
      <c r="W32" s="174"/>
      <c r="X32" s="174"/>
      <c r="Y32" s="174"/>
      <c r="Z32" s="174"/>
      <c r="AA32" s="174"/>
      <c r="AB32" s="174"/>
    </row>
    <row r="33" spans="2:28">
      <c r="B33" s="30" t="s">
        <v>25</v>
      </c>
      <c r="C33" s="22" t="s">
        <v>1358</v>
      </c>
      <c r="D33" s="19" t="s">
        <v>27</v>
      </c>
      <c r="E33" s="155"/>
      <c r="F33" s="155"/>
      <c r="G33" s="155"/>
      <c r="H33" s="155"/>
      <c r="I33" s="155"/>
      <c r="J33" s="155"/>
      <c r="K33" s="155"/>
      <c r="L33" s="155"/>
      <c r="M33" s="155"/>
      <c r="N33" s="155"/>
      <c r="O33" s="155"/>
      <c r="P33" s="155"/>
      <c r="Q33" s="155"/>
      <c r="R33" s="155"/>
      <c r="S33" s="155"/>
      <c r="T33" s="155"/>
      <c r="U33" s="155"/>
      <c r="V33" s="155"/>
      <c r="W33" s="155"/>
      <c r="X33" s="155"/>
      <c r="Y33" s="155"/>
      <c r="Z33" s="155"/>
      <c r="AA33" s="155"/>
      <c r="AB33" s="155"/>
    </row>
    <row r="34" spans="2:28">
      <c r="B34" s="28" t="s">
        <v>232</v>
      </c>
      <c r="C34" s="22" t="s">
        <v>1361</v>
      </c>
      <c r="D34" s="19" t="s">
        <v>27</v>
      </c>
      <c r="E34" s="155"/>
      <c r="F34" s="155"/>
      <c r="G34" s="155"/>
      <c r="H34" s="155"/>
      <c r="I34" s="155"/>
      <c r="J34" s="155"/>
      <c r="K34" s="155"/>
      <c r="L34" s="155"/>
      <c r="M34" s="155"/>
      <c r="N34" s="155"/>
      <c r="O34" s="155"/>
      <c r="P34" s="155"/>
      <c r="Q34" s="155"/>
      <c r="R34" s="155"/>
      <c r="S34" s="155"/>
      <c r="T34" s="155"/>
      <c r="U34" s="155"/>
      <c r="V34" s="155"/>
      <c r="W34" s="155"/>
      <c r="X34" s="155"/>
      <c r="Y34" s="155"/>
      <c r="Z34" s="155"/>
      <c r="AA34" s="155"/>
      <c r="AB34" s="155"/>
    </row>
    <row r="35" spans="2:28">
      <c r="B35" s="30" t="s">
        <v>193</v>
      </c>
      <c r="C35" s="23" t="s">
        <v>1359</v>
      </c>
      <c r="D35" s="19" t="s">
        <v>27</v>
      </c>
      <c r="E35" s="152"/>
      <c r="F35" s="152"/>
      <c r="G35" s="152"/>
      <c r="H35" s="152"/>
      <c r="I35" s="152"/>
      <c r="J35" s="152"/>
      <c r="K35" s="152"/>
      <c r="L35" s="152"/>
      <c r="M35" s="152"/>
      <c r="N35" s="152"/>
      <c r="O35" s="152"/>
      <c r="P35" s="152"/>
      <c r="Q35" s="152"/>
      <c r="R35" s="152"/>
      <c r="S35" s="152"/>
      <c r="T35" s="152"/>
      <c r="U35" s="152"/>
      <c r="V35" s="152"/>
      <c r="W35" s="152"/>
      <c r="X35" s="152"/>
      <c r="Y35" s="152"/>
      <c r="Z35" s="152"/>
      <c r="AA35" s="152"/>
      <c r="AB35" s="152"/>
    </row>
    <row r="36" spans="2:28">
      <c r="B36" s="30" t="s">
        <v>194</v>
      </c>
      <c r="C36" s="23" t="s">
        <v>1360</v>
      </c>
      <c r="D36" s="19" t="s">
        <v>27</v>
      </c>
      <c r="E36" s="152"/>
      <c r="F36" s="152"/>
      <c r="G36" s="152"/>
      <c r="H36" s="152"/>
      <c r="I36" s="152"/>
      <c r="J36" s="152"/>
      <c r="K36" s="152"/>
      <c r="L36" s="152"/>
      <c r="M36" s="152"/>
      <c r="N36" s="152"/>
      <c r="O36" s="152"/>
      <c r="P36" s="152"/>
      <c r="Q36" s="152"/>
      <c r="R36" s="152"/>
      <c r="S36" s="152"/>
      <c r="T36" s="152"/>
      <c r="U36" s="152"/>
      <c r="V36" s="152"/>
      <c r="W36" s="152"/>
      <c r="X36" s="152"/>
      <c r="Y36" s="152"/>
      <c r="Z36" s="152"/>
      <c r="AA36" s="152"/>
      <c r="AB36" s="152"/>
    </row>
    <row r="37" spans="2:28">
      <c r="B37" s="28" t="s">
        <v>233</v>
      </c>
      <c r="C37" s="22" t="s">
        <v>1362</v>
      </c>
      <c r="D37" s="19" t="s">
        <v>27</v>
      </c>
      <c r="E37" s="155"/>
      <c r="F37" s="155"/>
      <c r="G37" s="155"/>
      <c r="H37" s="155"/>
      <c r="I37" s="155"/>
      <c r="J37" s="155"/>
      <c r="K37" s="155"/>
      <c r="L37" s="155"/>
      <c r="M37" s="155"/>
      <c r="N37" s="155"/>
      <c r="O37" s="155"/>
      <c r="P37" s="155"/>
      <c r="Q37" s="155"/>
      <c r="R37" s="155"/>
      <c r="S37" s="155"/>
      <c r="T37" s="155"/>
      <c r="U37" s="155"/>
      <c r="V37" s="155"/>
      <c r="W37" s="155"/>
      <c r="X37" s="155"/>
      <c r="Y37" s="155"/>
      <c r="Z37" s="155"/>
      <c r="AA37" s="155"/>
      <c r="AB37" s="155"/>
    </row>
    <row r="38" spans="2:28">
      <c r="B38" s="20" t="s">
        <v>195</v>
      </c>
      <c r="C38" s="63" t="s">
        <v>1363</v>
      </c>
      <c r="D38" s="21" t="s">
        <v>27</v>
      </c>
      <c r="E38" s="152"/>
      <c r="F38" s="152"/>
      <c r="G38" s="152"/>
      <c r="H38" s="152"/>
      <c r="I38" s="152"/>
      <c r="J38" s="152"/>
      <c r="K38" s="152"/>
      <c r="L38" s="152"/>
      <c r="M38" s="152"/>
      <c r="N38" s="152"/>
      <c r="O38" s="152"/>
      <c r="P38" s="152"/>
      <c r="Q38" s="152"/>
      <c r="R38" s="152"/>
      <c r="S38" s="152"/>
      <c r="T38" s="152"/>
      <c r="U38" s="152"/>
      <c r="V38" s="152"/>
      <c r="W38" s="152"/>
      <c r="X38" s="152"/>
      <c r="Y38" s="152"/>
      <c r="Z38" s="152"/>
      <c r="AA38" s="152"/>
      <c r="AB38" s="152"/>
    </row>
    <row r="39" spans="2:28">
      <c r="E39" s="15"/>
      <c r="F39" s="15"/>
      <c r="G39" s="15"/>
      <c r="H39" s="15"/>
      <c r="I39" s="15"/>
    </row>
  </sheetData>
  <mergeCells count="10">
    <mergeCell ref="B5:C6"/>
    <mergeCell ref="E2:AB2"/>
    <mergeCell ref="E3:AB3"/>
    <mergeCell ref="E4:AB5"/>
    <mergeCell ref="E6:H6"/>
    <mergeCell ref="I6:L6"/>
    <mergeCell ref="M6:P6"/>
    <mergeCell ref="Q6:T6"/>
    <mergeCell ref="U6:X6"/>
    <mergeCell ref="Y6:AB6"/>
  </mergeCells>
  <hyperlinks>
    <hyperlink ref="B1" location="Indice!A1" display="Regresar" xr:uid="{00000000-0004-0000-0300-000000000000}"/>
  </hyperlinks>
  <pageMargins left="0.7" right="0.7" top="0.75" bottom="0.75" header="0.3" footer="0.3"/>
  <ignoredErrors>
    <ignoredError sqref="B10:B38" numberStoredAsText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AB26"/>
  <sheetViews>
    <sheetView showGridLines="0" workbookViewId="0">
      <pane xSplit="4" ySplit="7" topLeftCell="E8" activePane="bottomRight" state="frozen"/>
      <selection pane="topRight" activeCell="E1" sqref="E1"/>
      <selection pane="bottomLeft" activeCell="A8" sqref="A8"/>
      <selection pane="bottomRight" activeCell="C15" sqref="C15"/>
    </sheetView>
  </sheetViews>
  <sheetFormatPr baseColWidth="10" defaultRowHeight="15"/>
  <cols>
    <col min="1" max="1" width="0" hidden="1" customWidth="1"/>
    <col min="3" max="3" width="66" customWidth="1"/>
  </cols>
  <sheetData>
    <row r="1" spans="2:28">
      <c r="B1" s="7" t="s">
        <v>102</v>
      </c>
    </row>
    <row r="2" spans="2:28" ht="15.75">
      <c r="B2" s="38" t="s">
        <v>100</v>
      </c>
      <c r="C2" s="39"/>
      <c r="D2" s="22"/>
      <c r="E2" s="226" t="s">
        <v>1364</v>
      </c>
      <c r="F2" s="226"/>
      <c r="G2" s="226"/>
      <c r="H2" s="226"/>
      <c r="I2" s="226"/>
      <c r="J2" s="226"/>
      <c r="K2" s="226"/>
      <c r="L2" s="226"/>
      <c r="M2" s="226"/>
      <c r="N2" s="226"/>
      <c r="O2" s="226"/>
      <c r="P2" s="226"/>
      <c r="Q2" s="226"/>
      <c r="R2" s="226"/>
      <c r="S2" s="226"/>
      <c r="T2" s="226"/>
      <c r="U2" s="226"/>
      <c r="V2" s="226"/>
      <c r="W2" s="226"/>
      <c r="X2" s="226"/>
      <c r="Y2" s="226"/>
      <c r="Z2" s="226"/>
      <c r="AA2" s="226"/>
      <c r="AB2" s="226"/>
    </row>
    <row r="3" spans="2:28" ht="15.75">
      <c r="B3" s="38" t="s">
        <v>196</v>
      </c>
      <c r="C3" s="40"/>
      <c r="D3" s="19"/>
      <c r="E3" s="226" t="s">
        <v>101</v>
      </c>
      <c r="F3" s="226"/>
      <c r="G3" s="226"/>
      <c r="H3" s="226"/>
      <c r="I3" s="226"/>
      <c r="J3" s="226"/>
      <c r="K3" s="226"/>
      <c r="L3" s="226"/>
      <c r="M3" s="226"/>
      <c r="N3" s="226"/>
      <c r="O3" s="226"/>
      <c r="P3" s="226"/>
      <c r="Q3" s="226"/>
      <c r="R3" s="226"/>
      <c r="S3" s="226"/>
      <c r="T3" s="226"/>
      <c r="U3" s="226"/>
      <c r="V3" s="226"/>
      <c r="W3" s="226"/>
      <c r="X3" s="226"/>
      <c r="Y3" s="226"/>
      <c r="Z3" s="226"/>
      <c r="AA3" s="226"/>
      <c r="AB3" s="226"/>
    </row>
    <row r="4" spans="2:28" ht="15" customHeight="1">
      <c r="B4" s="16"/>
      <c r="C4" s="17"/>
      <c r="D4" s="18"/>
      <c r="E4" s="227" t="s">
        <v>1370</v>
      </c>
      <c r="F4" s="228"/>
      <c r="G4" s="228"/>
      <c r="H4" s="228"/>
      <c r="I4" s="228"/>
      <c r="J4" s="228"/>
      <c r="K4" s="228"/>
      <c r="L4" s="228"/>
      <c r="M4" s="228"/>
      <c r="N4" s="228"/>
      <c r="O4" s="228"/>
      <c r="P4" s="228"/>
      <c r="Q4" s="228"/>
      <c r="R4" s="228"/>
      <c r="S4" s="228"/>
      <c r="T4" s="228"/>
      <c r="U4" s="228"/>
      <c r="V4" s="228"/>
      <c r="W4" s="228"/>
      <c r="X4" s="228"/>
      <c r="Y4" s="228"/>
      <c r="Z4" s="228"/>
      <c r="AA4" s="228"/>
      <c r="AB4" s="228"/>
    </row>
    <row r="5" spans="2:28" ht="15" customHeight="1">
      <c r="B5" s="224" t="s">
        <v>197</v>
      </c>
      <c r="C5" s="225"/>
      <c r="D5" s="19"/>
      <c r="E5" s="227"/>
      <c r="F5" s="228"/>
      <c r="G5" s="228"/>
      <c r="H5" s="228"/>
      <c r="I5" s="228"/>
      <c r="J5" s="228"/>
      <c r="K5" s="228"/>
      <c r="L5" s="228"/>
      <c r="M5" s="228"/>
      <c r="N5" s="228"/>
      <c r="O5" s="228"/>
      <c r="P5" s="228"/>
      <c r="Q5" s="228"/>
      <c r="R5" s="228"/>
      <c r="S5" s="228"/>
      <c r="T5" s="228"/>
      <c r="U5" s="228"/>
      <c r="V5" s="228"/>
      <c r="W5" s="228"/>
      <c r="X5" s="228"/>
      <c r="Y5" s="228"/>
      <c r="Z5" s="228"/>
      <c r="AA5" s="228"/>
      <c r="AB5" s="228"/>
    </row>
    <row r="6" spans="2:28">
      <c r="B6" s="224"/>
      <c r="C6" s="225"/>
      <c r="D6" s="19"/>
      <c r="E6" s="229">
        <v>2014</v>
      </c>
      <c r="F6" s="230"/>
      <c r="G6" s="230"/>
      <c r="H6" s="231"/>
      <c r="I6" s="229">
        <v>2015</v>
      </c>
      <c r="J6" s="230"/>
      <c r="K6" s="230"/>
      <c r="L6" s="231"/>
      <c r="M6" s="229">
        <v>2016</v>
      </c>
      <c r="N6" s="230"/>
      <c r="O6" s="230"/>
      <c r="P6" s="231"/>
      <c r="Q6" s="229">
        <v>2017</v>
      </c>
      <c r="R6" s="230"/>
      <c r="S6" s="230"/>
      <c r="T6" s="231"/>
      <c r="U6" s="229">
        <v>2018</v>
      </c>
      <c r="V6" s="230"/>
      <c r="W6" s="230"/>
      <c r="X6" s="231"/>
      <c r="Y6" s="229">
        <v>2019</v>
      </c>
      <c r="Z6" s="230"/>
      <c r="AA6" s="230"/>
      <c r="AB6" s="231"/>
    </row>
    <row r="7" spans="2:28">
      <c r="B7" s="20"/>
      <c r="C7" s="21"/>
      <c r="D7" s="21"/>
      <c r="E7" s="173" t="s">
        <v>1366</v>
      </c>
      <c r="F7" s="173" t="s">
        <v>1367</v>
      </c>
      <c r="G7" s="173" t="s">
        <v>1368</v>
      </c>
      <c r="H7" s="173" t="s">
        <v>1369</v>
      </c>
      <c r="I7" s="173" t="s">
        <v>1366</v>
      </c>
      <c r="J7" s="173" t="s">
        <v>1367</v>
      </c>
      <c r="K7" s="173" t="s">
        <v>1368</v>
      </c>
      <c r="L7" s="173" t="s">
        <v>1369</v>
      </c>
      <c r="M7" s="173" t="s">
        <v>1366</v>
      </c>
      <c r="N7" s="173" t="s">
        <v>1367</v>
      </c>
      <c r="O7" s="173" t="s">
        <v>1368</v>
      </c>
      <c r="P7" s="173" t="s">
        <v>1369</v>
      </c>
      <c r="Q7" s="173" t="s">
        <v>1366</v>
      </c>
      <c r="R7" s="173" t="s">
        <v>1367</v>
      </c>
      <c r="S7" s="173" t="s">
        <v>1368</v>
      </c>
      <c r="T7" s="173" t="s">
        <v>1369</v>
      </c>
      <c r="U7" s="173" t="s">
        <v>1366</v>
      </c>
      <c r="V7" s="173" t="s">
        <v>1367</v>
      </c>
      <c r="W7" s="173" t="s">
        <v>1368</v>
      </c>
      <c r="X7" s="173" t="s">
        <v>1369</v>
      </c>
      <c r="Y7" s="173" t="s">
        <v>1366</v>
      </c>
      <c r="Z7" s="173" t="s">
        <v>1367</v>
      </c>
      <c r="AA7" s="173" t="s">
        <v>1368</v>
      </c>
      <c r="AB7" s="173" t="s">
        <v>1369</v>
      </c>
    </row>
    <row r="8" spans="2:28" s="85" customFormat="1">
      <c r="B8" s="82" t="s">
        <v>1352</v>
      </c>
      <c r="C8" s="83" t="s">
        <v>198</v>
      </c>
      <c r="D8" s="84" t="s">
        <v>27</v>
      </c>
      <c r="E8" s="175"/>
      <c r="F8" s="175"/>
      <c r="G8" s="175"/>
      <c r="H8" s="175"/>
      <c r="I8" s="175"/>
      <c r="J8" s="175"/>
      <c r="K8" s="175"/>
      <c r="L8" s="175"/>
      <c r="M8" s="175"/>
      <c r="N8" s="175"/>
      <c r="O8" s="175"/>
      <c r="P8" s="175"/>
      <c r="Q8" s="175"/>
      <c r="R8" s="175"/>
      <c r="S8" s="175"/>
      <c r="T8" s="175"/>
      <c r="U8" s="175"/>
      <c r="V8" s="175"/>
      <c r="W8" s="175"/>
      <c r="X8" s="175"/>
      <c r="Y8" s="175"/>
      <c r="Z8" s="175"/>
      <c r="AA8" s="175"/>
      <c r="AB8" s="175"/>
    </row>
    <row r="9" spans="2:28">
      <c r="B9" s="28" t="s">
        <v>25</v>
      </c>
      <c r="C9" s="29" t="s">
        <v>26</v>
      </c>
      <c r="D9" s="19" t="s">
        <v>27</v>
      </c>
      <c r="E9" s="155"/>
      <c r="F9" s="155"/>
      <c r="G9" s="155"/>
      <c r="H9" s="155"/>
      <c r="I9" s="155"/>
      <c r="J9" s="155"/>
      <c r="K9" s="155"/>
      <c r="L9" s="155"/>
      <c r="M9" s="155"/>
      <c r="N9" s="155"/>
      <c r="O9" s="155"/>
      <c r="P9" s="155"/>
      <c r="Q9" s="155"/>
      <c r="R9" s="155"/>
      <c r="S9" s="155"/>
      <c r="T9" s="155"/>
      <c r="U9" s="155"/>
      <c r="V9" s="155"/>
      <c r="W9" s="155"/>
      <c r="X9" s="155"/>
      <c r="Y9" s="155"/>
      <c r="Z9" s="155"/>
      <c r="AA9" s="155"/>
      <c r="AB9" s="155"/>
    </row>
    <row r="10" spans="2:28">
      <c r="B10" s="30" t="s">
        <v>28</v>
      </c>
      <c r="C10" s="19" t="s">
        <v>199</v>
      </c>
      <c r="D10" s="19" t="s">
        <v>27</v>
      </c>
      <c r="E10" s="152"/>
      <c r="F10" s="152"/>
      <c r="G10" s="152"/>
      <c r="H10" s="152"/>
      <c r="I10" s="152"/>
      <c r="J10" s="152"/>
      <c r="K10" s="152"/>
      <c r="L10" s="152"/>
      <c r="M10" s="152"/>
      <c r="N10" s="152"/>
      <c r="O10" s="152"/>
      <c r="P10" s="152"/>
      <c r="Q10" s="152"/>
      <c r="R10" s="152"/>
      <c r="S10" s="152"/>
      <c r="T10" s="152"/>
      <c r="U10" s="152"/>
      <c r="V10" s="152"/>
      <c r="W10" s="152"/>
      <c r="X10" s="152"/>
      <c r="Y10" s="152"/>
      <c r="Z10" s="152"/>
      <c r="AA10" s="152"/>
      <c r="AB10" s="152"/>
    </row>
    <row r="11" spans="2:28">
      <c r="B11" s="31" t="s">
        <v>38</v>
      </c>
      <c r="C11" s="25" t="s">
        <v>200</v>
      </c>
      <c r="D11" s="25" t="s">
        <v>27</v>
      </c>
      <c r="E11" s="152"/>
      <c r="F11" s="152"/>
      <c r="G11" s="152"/>
      <c r="H11" s="152"/>
      <c r="I11" s="152"/>
      <c r="J11" s="152"/>
      <c r="K11" s="152"/>
      <c r="L11" s="152"/>
      <c r="M11" s="152"/>
      <c r="N11" s="152"/>
      <c r="O11" s="152"/>
      <c r="P11" s="152"/>
      <c r="Q11" s="152"/>
      <c r="R11" s="152"/>
      <c r="S11" s="152"/>
      <c r="T11" s="152"/>
      <c r="U11" s="152"/>
      <c r="V11" s="152"/>
      <c r="W11" s="152"/>
      <c r="X11" s="152"/>
      <c r="Y11" s="152"/>
      <c r="Z11" s="152"/>
      <c r="AA11" s="152"/>
      <c r="AB11" s="152"/>
    </row>
    <row r="12" spans="2:28">
      <c r="B12" s="134" t="s">
        <v>57</v>
      </c>
      <c r="C12" s="130" t="s">
        <v>58</v>
      </c>
      <c r="D12" s="131" t="s">
        <v>27</v>
      </c>
      <c r="E12" s="148"/>
      <c r="F12" s="148"/>
      <c r="G12" s="148"/>
      <c r="H12" s="148"/>
      <c r="I12" s="148"/>
      <c r="J12" s="148"/>
      <c r="K12" s="148"/>
      <c r="L12" s="148"/>
      <c r="M12" s="148"/>
      <c r="N12" s="148"/>
      <c r="O12" s="148"/>
      <c r="P12" s="148"/>
      <c r="Q12" s="148"/>
      <c r="R12" s="148"/>
      <c r="S12" s="148"/>
      <c r="T12" s="148"/>
      <c r="U12" s="148"/>
      <c r="V12" s="148"/>
      <c r="W12" s="148"/>
      <c r="X12" s="148"/>
      <c r="Y12" s="148"/>
      <c r="Z12" s="148"/>
      <c r="AA12" s="148"/>
      <c r="AB12" s="148"/>
    </row>
    <row r="13" spans="2:28" ht="27.75" customHeight="1">
      <c r="B13" s="135" t="s">
        <v>25</v>
      </c>
      <c r="C13" s="136" t="s">
        <v>201</v>
      </c>
      <c r="D13" s="129" t="s">
        <v>27</v>
      </c>
      <c r="E13" s="148"/>
      <c r="F13" s="148"/>
      <c r="G13" s="148"/>
      <c r="H13" s="148"/>
      <c r="I13" s="148"/>
      <c r="J13" s="148"/>
      <c r="K13" s="148"/>
      <c r="L13" s="148"/>
      <c r="M13" s="148"/>
      <c r="N13" s="148"/>
      <c r="O13" s="148"/>
      <c r="P13" s="148"/>
      <c r="Q13" s="148"/>
      <c r="R13" s="148"/>
      <c r="S13" s="148"/>
      <c r="T13" s="148"/>
      <c r="U13" s="148"/>
      <c r="V13" s="148"/>
      <c r="W13" s="148"/>
      <c r="X13" s="148"/>
      <c r="Y13" s="148"/>
      <c r="Z13" s="148"/>
      <c r="AA13" s="148"/>
      <c r="AB13" s="148"/>
    </row>
    <row r="14" spans="2:28">
      <c r="B14" s="28" t="s">
        <v>172</v>
      </c>
      <c r="C14" s="22" t="s">
        <v>202</v>
      </c>
      <c r="D14" s="19" t="s">
        <v>27</v>
      </c>
      <c r="E14" s="155"/>
      <c r="F14" s="155"/>
      <c r="G14" s="155"/>
      <c r="H14" s="155"/>
      <c r="I14" s="155"/>
      <c r="J14" s="155"/>
      <c r="K14" s="155"/>
      <c r="L14" s="155"/>
      <c r="M14" s="155"/>
      <c r="N14" s="155"/>
      <c r="O14" s="155"/>
      <c r="P14" s="155"/>
      <c r="Q14" s="155"/>
      <c r="R14" s="155"/>
      <c r="S14" s="155"/>
      <c r="T14" s="155"/>
      <c r="U14" s="155"/>
      <c r="V14" s="155"/>
      <c r="W14" s="155"/>
      <c r="X14" s="155"/>
      <c r="Y14" s="155"/>
      <c r="Z14" s="155"/>
      <c r="AA14" s="155"/>
      <c r="AB14" s="155"/>
    </row>
    <row r="15" spans="2:28">
      <c r="B15" s="30" t="s">
        <v>203</v>
      </c>
      <c r="C15" s="23" t="s">
        <v>204</v>
      </c>
      <c r="D15" s="19" t="s">
        <v>27</v>
      </c>
      <c r="E15" s="152"/>
      <c r="F15" s="152"/>
      <c r="G15" s="152"/>
      <c r="H15" s="152"/>
      <c r="I15" s="152"/>
      <c r="J15" s="152"/>
      <c r="K15" s="152"/>
      <c r="L15" s="152"/>
      <c r="M15" s="152"/>
      <c r="N15" s="152"/>
      <c r="O15" s="152"/>
      <c r="P15" s="152"/>
      <c r="Q15" s="152"/>
      <c r="R15" s="152"/>
      <c r="S15" s="152"/>
      <c r="T15" s="152"/>
      <c r="U15" s="152"/>
      <c r="V15" s="152"/>
      <c r="W15" s="152"/>
      <c r="X15" s="152"/>
      <c r="Y15" s="152"/>
      <c r="Z15" s="152"/>
      <c r="AA15" s="152"/>
      <c r="AB15" s="152"/>
    </row>
    <row r="16" spans="2:28">
      <c r="B16" s="30" t="s">
        <v>205</v>
      </c>
      <c r="C16" s="23" t="s">
        <v>206</v>
      </c>
      <c r="D16" s="19" t="s">
        <v>27</v>
      </c>
      <c r="E16" s="152"/>
      <c r="F16" s="152"/>
      <c r="G16" s="152"/>
      <c r="H16" s="152"/>
      <c r="I16" s="152"/>
      <c r="J16" s="152"/>
      <c r="K16" s="152"/>
      <c r="L16" s="152"/>
      <c r="M16" s="152"/>
      <c r="N16" s="152"/>
      <c r="O16" s="152"/>
      <c r="P16" s="152"/>
      <c r="Q16" s="152"/>
      <c r="R16" s="152"/>
      <c r="S16" s="152"/>
      <c r="T16" s="152"/>
      <c r="U16" s="152"/>
      <c r="V16" s="152"/>
      <c r="W16" s="152"/>
      <c r="X16" s="152"/>
      <c r="Y16" s="152"/>
      <c r="Z16" s="152"/>
      <c r="AA16" s="152"/>
      <c r="AB16" s="152"/>
    </row>
    <row r="17" spans="2:28">
      <c r="B17" s="28" t="s">
        <v>178</v>
      </c>
      <c r="C17" s="22" t="s">
        <v>207</v>
      </c>
      <c r="D17" s="19" t="s">
        <v>27</v>
      </c>
      <c r="E17" s="152"/>
      <c r="F17" s="152"/>
      <c r="G17" s="152"/>
      <c r="H17" s="152"/>
      <c r="I17" s="152"/>
      <c r="J17" s="152"/>
      <c r="K17" s="152"/>
      <c r="L17" s="152"/>
      <c r="M17" s="152"/>
      <c r="N17" s="152"/>
      <c r="O17" s="152"/>
      <c r="P17" s="152"/>
      <c r="Q17" s="152"/>
      <c r="R17" s="152"/>
      <c r="S17" s="152"/>
      <c r="T17" s="152"/>
      <c r="U17" s="152"/>
      <c r="V17" s="152"/>
      <c r="W17" s="152"/>
      <c r="X17" s="152"/>
      <c r="Y17" s="152"/>
      <c r="Z17" s="152"/>
      <c r="AA17" s="152"/>
      <c r="AB17" s="152"/>
    </row>
    <row r="18" spans="2:28">
      <c r="B18" s="30" t="s">
        <v>208</v>
      </c>
      <c r="C18" s="23" t="s">
        <v>209</v>
      </c>
      <c r="D18" s="19" t="s">
        <v>27</v>
      </c>
      <c r="E18" s="152"/>
      <c r="F18" s="152"/>
      <c r="G18" s="152"/>
      <c r="H18" s="152"/>
      <c r="I18" s="152"/>
      <c r="J18" s="152"/>
      <c r="K18" s="152"/>
      <c r="L18" s="152"/>
      <c r="M18" s="152"/>
      <c r="N18" s="152"/>
      <c r="O18" s="152"/>
      <c r="P18" s="152"/>
      <c r="Q18" s="152"/>
      <c r="R18" s="152"/>
      <c r="S18" s="152"/>
      <c r="T18" s="152"/>
      <c r="U18" s="152"/>
      <c r="V18" s="152"/>
      <c r="W18" s="152"/>
      <c r="X18" s="152"/>
      <c r="Y18" s="152"/>
      <c r="Z18" s="152"/>
      <c r="AA18" s="152"/>
      <c r="AB18" s="152"/>
    </row>
    <row r="19" spans="2:28">
      <c r="B19" s="30" t="s">
        <v>210</v>
      </c>
      <c r="C19" s="23" t="s">
        <v>211</v>
      </c>
      <c r="D19" s="19" t="s">
        <v>27</v>
      </c>
      <c r="E19" s="152"/>
      <c r="F19" s="152"/>
      <c r="G19" s="152"/>
      <c r="H19" s="152"/>
      <c r="I19" s="152"/>
      <c r="J19" s="152"/>
      <c r="K19" s="152"/>
      <c r="L19" s="152"/>
      <c r="M19" s="152"/>
      <c r="N19" s="152"/>
      <c r="O19" s="152"/>
      <c r="P19" s="152"/>
      <c r="Q19" s="152"/>
      <c r="R19" s="152"/>
      <c r="S19" s="152"/>
      <c r="T19" s="152"/>
      <c r="U19" s="152"/>
      <c r="V19" s="152"/>
      <c r="W19" s="152"/>
      <c r="X19" s="152"/>
      <c r="Y19" s="152"/>
      <c r="Z19" s="152"/>
      <c r="AA19" s="152"/>
      <c r="AB19" s="152"/>
    </row>
    <row r="20" spans="2:28">
      <c r="B20" s="28" t="s">
        <v>183</v>
      </c>
      <c r="C20" s="22" t="s">
        <v>212</v>
      </c>
      <c r="D20" s="19" t="s">
        <v>27</v>
      </c>
      <c r="E20" s="152"/>
      <c r="F20" s="152"/>
      <c r="G20" s="152"/>
      <c r="H20" s="152"/>
      <c r="I20" s="152"/>
      <c r="J20" s="152"/>
      <c r="K20" s="152"/>
      <c r="L20" s="152"/>
      <c r="M20" s="152"/>
      <c r="N20" s="152"/>
      <c r="O20" s="152"/>
      <c r="P20" s="152"/>
      <c r="Q20" s="152"/>
      <c r="R20" s="152"/>
      <c r="S20" s="152"/>
      <c r="T20" s="152"/>
      <c r="U20" s="152"/>
      <c r="V20" s="152"/>
      <c r="W20" s="152"/>
      <c r="X20" s="152"/>
      <c r="Y20" s="152"/>
      <c r="Z20" s="152"/>
      <c r="AA20" s="152"/>
      <c r="AB20" s="152"/>
    </row>
    <row r="21" spans="2:28">
      <c r="B21" s="30" t="s">
        <v>213</v>
      </c>
      <c r="C21" s="23" t="s">
        <v>209</v>
      </c>
      <c r="D21" s="19" t="s">
        <v>27</v>
      </c>
      <c r="E21" s="152"/>
      <c r="F21" s="152"/>
      <c r="G21" s="152"/>
      <c r="H21" s="152"/>
      <c r="I21" s="152"/>
      <c r="J21" s="152"/>
      <c r="K21" s="152"/>
      <c r="L21" s="152"/>
      <c r="M21" s="152"/>
      <c r="N21" s="152"/>
      <c r="O21" s="152"/>
      <c r="P21" s="152"/>
      <c r="Q21" s="152"/>
      <c r="R21" s="152"/>
      <c r="S21" s="152"/>
      <c r="T21" s="152"/>
      <c r="U21" s="152"/>
      <c r="V21" s="152"/>
      <c r="W21" s="152"/>
      <c r="X21" s="152"/>
      <c r="Y21" s="152"/>
      <c r="Z21" s="152"/>
      <c r="AA21" s="152"/>
      <c r="AB21" s="152"/>
    </row>
    <row r="22" spans="2:28">
      <c r="B22" s="31" t="s">
        <v>214</v>
      </c>
      <c r="C22" s="24" t="s">
        <v>215</v>
      </c>
      <c r="D22" s="19" t="s">
        <v>27</v>
      </c>
      <c r="E22" s="152"/>
      <c r="F22" s="152"/>
      <c r="G22" s="152"/>
      <c r="H22" s="152"/>
      <c r="I22" s="152"/>
      <c r="J22" s="152"/>
      <c r="K22" s="152"/>
      <c r="L22" s="152"/>
      <c r="M22" s="152"/>
      <c r="N22" s="152"/>
      <c r="O22" s="152"/>
      <c r="P22" s="152"/>
      <c r="Q22" s="152"/>
      <c r="R22" s="152"/>
      <c r="S22" s="152"/>
      <c r="T22" s="152"/>
      <c r="U22" s="152"/>
      <c r="V22" s="152"/>
      <c r="W22" s="152"/>
      <c r="X22" s="152"/>
      <c r="Y22" s="152"/>
      <c r="Z22" s="152"/>
      <c r="AA22" s="152"/>
      <c r="AB22" s="152"/>
    </row>
    <row r="23" spans="2:28">
      <c r="B23" s="137" t="s">
        <v>216</v>
      </c>
      <c r="C23" s="128" t="s">
        <v>217</v>
      </c>
      <c r="D23" s="129" t="s">
        <v>27</v>
      </c>
      <c r="E23" s="174"/>
      <c r="F23" s="174"/>
      <c r="G23" s="174"/>
      <c r="H23" s="174"/>
      <c r="I23" s="174"/>
      <c r="J23" s="174"/>
      <c r="K23" s="174"/>
      <c r="L23" s="174"/>
      <c r="M23" s="174"/>
      <c r="N23" s="174"/>
      <c r="O23" s="174"/>
      <c r="P23" s="174"/>
      <c r="Q23" s="174"/>
      <c r="R23" s="174"/>
      <c r="S23" s="174"/>
      <c r="T23" s="174"/>
      <c r="U23" s="174"/>
      <c r="V23" s="174"/>
      <c r="W23" s="141"/>
      <c r="X23" s="141"/>
      <c r="Y23" s="141"/>
      <c r="Z23" s="141"/>
      <c r="AA23" s="141"/>
      <c r="AB23" s="141"/>
    </row>
    <row r="24" spans="2:28">
      <c r="B24" s="138" t="s">
        <v>218</v>
      </c>
      <c r="C24" s="139" t="s">
        <v>219</v>
      </c>
      <c r="D24" s="140" t="s">
        <v>27</v>
      </c>
      <c r="E24" s="174"/>
      <c r="F24" s="174"/>
      <c r="G24" s="174"/>
      <c r="H24" s="174"/>
      <c r="I24" s="174"/>
      <c r="J24" s="174"/>
      <c r="K24" s="174"/>
      <c r="L24" s="174"/>
      <c r="M24" s="174"/>
      <c r="N24" s="174"/>
      <c r="O24" s="174"/>
      <c r="P24" s="174"/>
      <c r="Q24" s="174"/>
      <c r="R24" s="174"/>
      <c r="S24" s="174"/>
      <c r="T24" s="174"/>
      <c r="U24" s="174"/>
      <c r="V24" s="174"/>
      <c r="W24" s="141"/>
      <c r="X24" s="141"/>
      <c r="Y24" s="141"/>
      <c r="Z24" s="141"/>
      <c r="AA24" s="141"/>
      <c r="AB24" s="141"/>
    </row>
    <row r="25" spans="2:28">
      <c r="B25" s="124" t="s">
        <v>1357</v>
      </c>
      <c r="C25" s="125" t="s">
        <v>220</v>
      </c>
      <c r="D25" s="132" t="s">
        <v>27</v>
      </c>
      <c r="E25" s="152"/>
      <c r="F25" s="152"/>
      <c r="G25" s="152"/>
      <c r="H25" s="152"/>
      <c r="I25" s="152"/>
      <c r="J25" s="152"/>
      <c r="K25" s="152"/>
      <c r="L25" s="152"/>
      <c r="M25" s="152"/>
      <c r="N25" s="152"/>
      <c r="O25" s="152"/>
      <c r="P25" s="152"/>
      <c r="Q25" s="152"/>
      <c r="R25" s="152"/>
      <c r="S25" s="152"/>
      <c r="T25" s="152"/>
      <c r="U25" s="152"/>
      <c r="V25" s="152"/>
      <c r="W25" s="148"/>
      <c r="X25" s="148"/>
      <c r="Y25" s="148"/>
      <c r="Z25" s="148"/>
      <c r="AA25" s="148"/>
      <c r="AB25" s="148"/>
    </row>
    <row r="26" spans="2:28">
      <c r="B26" s="33" t="s">
        <v>221</v>
      </c>
      <c r="C26" s="34" t="s">
        <v>222</v>
      </c>
      <c r="D26" s="34" t="s">
        <v>27</v>
      </c>
      <c r="E26" s="155"/>
      <c r="F26" s="155"/>
      <c r="G26" s="155"/>
      <c r="H26" s="155"/>
      <c r="I26" s="155"/>
      <c r="J26" s="155"/>
      <c r="K26" s="155"/>
      <c r="L26" s="155"/>
      <c r="M26" s="155"/>
      <c r="N26" s="155"/>
      <c r="O26" s="155"/>
      <c r="P26" s="155"/>
      <c r="Q26" s="155"/>
      <c r="R26" s="155"/>
      <c r="S26" s="155"/>
      <c r="T26" s="155"/>
      <c r="U26" s="155"/>
      <c r="V26" s="155"/>
      <c r="W26" s="155"/>
      <c r="X26" s="155"/>
      <c r="Y26" s="155"/>
      <c r="Z26" s="155"/>
      <c r="AA26" s="155"/>
      <c r="AB26" s="155"/>
    </row>
  </sheetData>
  <mergeCells count="10">
    <mergeCell ref="B5:C6"/>
    <mergeCell ref="E2:AB2"/>
    <mergeCell ref="E3:AB3"/>
    <mergeCell ref="E4:AB5"/>
    <mergeCell ref="E6:H6"/>
    <mergeCell ref="I6:L6"/>
    <mergeCell ref="M6:P6"/>
    <mergeCell ref="Q6:T6"/>
    <mergeCell ref="U6:X6"/>
    <mergeCell ref="Y6:AB6"/>
  </mergeCells>
  <hyperlinks>
    <hyperlink ref="B1" location="Indice!A1" display="Regresar" xr:uid="{00000000-0004-0000-0400-000000000000}"/>
  </hyperlinks>
  <pageMargins left="0.7" right="0.7" top="0.75" bottom="0.75" header="0.3" footer="0.3"/>
  <ignoredErrors>
    <ignoredError sqref="B10:B23" numberStoredAsText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AN89"/>
  <sheetViews>
    <sheetView showGridLines="0" zoomScale="85" zoomScaleNormal="85" workbookViewId="0">
      <pane xSplit="4" ySplit="7" topLeftCell="E8" activePane="bottomRight" state="frozen"/>
      <selection pane="topRight" activeCell="E1" sqref="E1"/>
      <selection pane="bottomLeft" activeCell="A8" sqref="A8"/>
      <selection pane="bottomRight" activeCell="F22" sqref="F22"/>
    </sheetView>
  </sheetViews>
  <sheetFormatPr baseColWidth="10" defaultRowHeight="15"/>
  <cols>
    <col min="1" max="1" width="0" hidden="1" customWidth="1"/>
    <col min="3" max="3" width="47.42578125" customWidth="1"/>
    <col min="4" max="4" width="7.140625" customWidth="1"/>
    <col min="5" max="5" width="12.28515625" customWidth="1"/>
    <col min="6" max="40" width="11.42578125" customWidth="1"/>
  </cols>
  <sheetData>
    <row r="1" spans="2:40">
      <c r="B1" s="7" t="s">
        <v>102</v>
      </c>
    </row>
    <row r="2" spans="2:40" ht="15.75">
      <c r="B2" s="38" t="s">
        <v>100</v>
      </c>
      <c r="C2" s="39"/>
      <c r="D2" s="22"/>
      <c r="E2" s="226" t="s">
        <v>1364</v>
      </c>
      <c r="F2" s="226"/>
      <c r="G2" s="226"/>
      <c r="H2" s="226"/>
      <c r="I2" s="226"/>
      <c r="J2" s="226"/>
      <c r="K2" s="226"/>
      <c r="L2" s="226"/>
      <c r="M2" s="226"/>
      <c r="N2" s="226"/>
      <c r="O2" s="226"/>
      <c r="P2" s="226"/>
      <c r="Q2" s="226"/>
      <c r="R2" s="226"/>
      <c r="S2" s="226"/>
      <c r="T2" s="226"/>
      <c r="U2" s="226"/>
      <c r="V2" s="226"/>
      <c r="W2" s="226"/>
      <c r="X2" s="226"/>
      <c r="Y2" s="226"/>
      <c r="Z2" s="226"/>
      <c r="AA2" s="226"/>
      <c r="AB2" s="226"/>
      <c r="AC2" s="226"/>
      <c r="AD2" s="226"/>
      <c r="AE2" s="226"/>
      <c r="AF2" s="226"/>
      <c r="AG2" s="226"/>
      <c r="AH2" s="226"/>
      <c r="AI2" s="226"/>
      <c r="AJ2" s="226"/>
      <c r="AK2" s="226"/>
      <c r="AL2" s="226"/>
      <c r="AM2" s="226"/>
      <c r="AN2" s="226"/>
    </row>
    <row r="3" spans="2:40" ht="15.75">
      <c r="B3" s="38" t="s">
        <v>234</v>
      </c>
      <c r="C3" s="40"/>
      <c r="D3" s="19"/>
      <c r="E3" s="226" t="s">
        <v>101</v>
      </c>
      <c r="F3" s="226"/>
      <c r="G3" s="226"/>
      <c r="H3" s="226"/>
      <c r="I3" s="226"/>
      <c r="J3" s="226"/>
      <c r="K3" s="226"/>
      <c r="L3" s="226"/>
      <c r="M3" s="226"/>
      <c r="N3" s="226"/>
      <c r="O3" s="226"/>
      <c r="P3" s="226"/>
      <c r="Q3" s="226"/>
      <c r="R3" s="226"/>
      <c r="S3" s="226"/>
      <c r="T3" s="226"/>
      <c r="U3" s="226"/>
      <c r="V3" s="226"/>
      <c r="W3" s="226"/>
      <c r="X3" s="226"/>
      <c r="Y3" s="226"/>
      <c r="Z3" s="226"/>
      <c r="AA3" s="226"/>
      <c r="AB3" s="226"/>
      <c r="AC3" s="226"/>
      <c r="AD3" s="226"/>
      <c r="AE3" s="226"/>
      <c r="AF3" s="226"/>
      <c r="AG3" s="226"/>
      <c r="AH3" s="226"/>
      <c r="AI3" s="226"/>
      <c r="AJ3" s="226"/>
      <c r="AK3" s="226"/>
      <c r="AL3" s="226"/>
      <c r="AM3" s="226"/>
      <c r="AN3" s="226"/>
    </row>
    <row r="4" spans="2:40" ht="15" customHeight="1">
      <c r="B4" s="16"/>
      <c r="C4" s="17"/>
      <c r="D4" s="18"/>
      <c r="E4" s="227" t="s">
        <v>1370</v>
      </c>
      <c r="F4" s="228"/>
      <c r="G4" s="228"/>
      <c r="H4" s="228"/>
      <c r="I4" s="228"/>
      <c r="J4" s="228"/>
      <c r="K4" s="228"/>
      <c r="L4" s="228"/>
      <c r="M4" s="228"/>
      <c r="N4" s="228"/>
      <c r="O4" s="228"/>
      <c r="P4" s="228"/>
      <c r="Q4" s="228"/>
      <c r="R4" s="228"/>
      <c r="S4" s="228"/>
      <c r="T4" s="228"/>
      <c r="U4" s="228"/>
      <c r="V4" s="228"/>
      <c r="W4" s="228"/>
      <c r="X4" s="228"/>
      <c r="Y4" s="228"/>
      <c r="Z4" s="228"/>
      <c r="AA4" s="228"/>
      <c r="AB4" s="228"/>
      <c r="AC4" s="226"/>
      <c r="AD4" s="226"/>
      <c r="AE4" s="226"/>
      <c r="AF4" s="226"/>
      <c r="AG4" s="226"/>
      <c r="AH4" s="226"/>
      <c r="AI4" s="226"/>
      <c r="AJ4" s="226"/>
      <c r="AK4" s="226"/>
      <c r="AL4" s="226"/>
      <c r="AM4" s="226"/>
      <c r="AN4" s="226"/>
    </row>
    <row r="5" spans="2:40" ht="15" customHeight="1">
      <c r="B5" s="232" t="s">
        <v>235</v>
      </c>
      <c r="C5" s="233"/>
      <c r="D5" s="19"/>
      <c r="E5" s="227"/>
      <c r="F5" s="228"/>
      <c r="G5" s="228"/>
      <c r="H5" s="228"/>
      <c r="I5" s="228"/>
      <c r="J5" s="228"/>
      <c r="K5" s="228"/>
      <c r="L5" s="228"/>
      <c r="M5" s="228"/>
      <c r="N5" s="228"/>
      <c r="O5" s="228"/>
      <c r="P5" s="228"/>
      <c r="Q5" s="228"/>
      <c r="R5" s="228"/>
      <c r="S5" s="228"/>
      <c r="T5" s="228"/>
      <c r="U5" s="228"/>
      <c r="V5" s="228"/>
      <c r="W5" s="228"/>
      <c r="X5" s="228"/>
      <c r="Y5" s="228"/>
      <c r="Z5" s="228"/>
      <c r="AA5" s="228"/>
      <c r="AB5" s="228"/>
      <c r="AC5" s="226"/>
      <c r="AD5" s="226"/>
      <c r="AE5" s="226"/>
      <c r="AF5" s="226"/>
      <c r="AG5" s="226"/>
      <c r="AH5" s="226"/>
      <c r="AI5" s="226"/>
      <c r="AJ5" s="226"/>
      <c r="AK5" s="226"/>
      <c r="AL5" s="226"/>
      <c r="AM5" s="226"/>
      <c r="AN5" s="226"/>
    </row>
    <row r="6" spans="2:40">
      <c r="B6" s="232"/>
      <c r="C6" s="233"/>
      <c r="D6" s="19"/>
      <c r="E6" s="229">
        <v>2014</v>
      </c>
      <c r="F6" s="230"/>
      <c r="G6" s="230"/>
      <c r="H6" s="231"/>
      <c r="I6" s="229">
        <v>2015</v>
      </c>
      <c r="J6" s="230"/>
      <c r="K6" s="230"/>
      <c r="L6" s="231"/>
      <c r="M6" s="229">
        <v>2016</v>
      </c>
      <c r="N6" s="230"/>
      <c r="O6" s="230"/>
      <c r="P6" s="231"/>
      <c r="Q6" s="229">
        <v>2017</v>
      </c>
      <c r="R6" s="230"/>
      <c r="S6" s="230"/>
      <c r="T6" s="231"/>
      <c r="U6" s="229">
        <v>2018</v>
      </c>
      <c r="V6" s="230"/>
      <c r="W6" s="230"/>
      <c r="X6" s="231"/>
      <c r="Y6" s="229">
        <v>2019</v>
      </c>
      <c r="Z6" s="230"/>
      <c r="AA6" s="230"/>
      <c r="AB6" s="231"/>
      <c r="AC6" s="229">
        <v>2020</v>
      </c>
      <c r="AD6" s="230"/>
      <c r="AE6" s="230"/>
      <c r="AF6" s="231"/>
      <c r="AG6" s="229">
        <v>2021</v>
      </c>
      <c r="AH6" s="230"/>
      <c r="AI6" s="230"/>
      <c r="AJ6" s="231"/>
      <c r="AK6" s="229">
        <v>2022</v>
      </c>
      <c r="AL6" s="230"/>
      <c r="AM6" s="230"/>
      <c r="AN6" s="231"/>
    </row>
    <row r="7" spans="2:40">
      <c r="B7" s="41"/>
      <c r="C7" s="42"/>
      <c r="D7" s="19"/>
      <c r="E7" s="173" t="s">
        <v>1366</v>
      </c>
      <c r="F7" s="173" t="s">
        <v>1367</v>
      </c>
      <c r="G7" s="173" t="s">
        <v>1368</v>
      </c>
      <c r="H7" s="173" t="s">
        <v>1369</v>
      </c>
      <c r="I7" s="173" t="s">
        <v>1366</v>
      </c>
      <c r="J7" s="173" t="s">
        <v>1367</v>
      </c>
      <c r="K7" s="173" t="s">
        <v>1368</v>
      </c>
      <c r="L7" s="173" t="s">
        <v>1369</v>
      </c>
      <c r="M7" s="173" t="s">
        <v>1366</v>
      </c>
      <c r="N7" s="173" t="s">
        <v>1367</v>
      </c>
      <c r="O7" s="173" t="s">
        <v>1368</v>
      </c>
      <c r="P7" s="173" t="s">
        <v>1369</v>
      </c>
      <c r="Q7" s="173" t="s">
        <v>1366</v>
      </c>
      <c r="R7" s="173" t="s">
        <v>1367</v>
      </c>
      <c r="S7" s="173" t="s">
        <v>1368</v>
      </c>
      <c r="T7" s="173" t="s">
        <v>1369</v>
      </c>
      <c r="U7" s="173" t="s">
        <v>1366</v>
      </c>
      <c r="V7" s="173" t="s">
        <v>1367</v>
      </c>
      <c r="W7" s="173" t="s">
        <v>1368</v>
      </c>
      <c r="X7" s="173" t="s">
        <v>1369</v>
      </c>
      <c r="Y7" s="173" t="s">
        <v>1366</v>
      </c>
      <c r="Z7" s="173" t="s">
        <v>1367</v>
      </c>
      <c r="AA7" s="173" t="s">
        <v>1368</v>
      </c>
      <c r="AB7" s="173" t="s">
        <v>1369</v>
      </c>
      <c r="AC7" s="173" t="s">
        <v>1366</v>
      </c>
      <c r="AD7" s="173" t="s">
        <v>1367</v>
      </c>
      <c r="AE7" s="173" t="s">
        <v>1368</v>
      </c>
      <c r="AF7" s="173" t="s">
        <v>1369</v>
      </c>
      <c r="AG7" s="173" t="s">
        <v>1366</v>
      </c>
      <c r="AH7" s="173" t="s">
        <v>1367</v>
      </c>
      <c r="AI7" s="173" t="s">
        <v>1368</v>
      </c>
      <c r="AJ7" s="173" t="s">
        <v>1369</v>
      </c>
      <c r="AK7" s="173" t="s">
        <v>1366</v>
      </c>
      <c r="AL7" s="173" t="s">
        <v>1367</v>
      </c>
      <c r="AM7" s="173" t="s">
        <v>1368</v>
      </c>
      <c r="AN7" s="173" t="s">
        <v>1369</v>
      </c>
    </row>
    <row r="8" spans="2:40">
      <c r="B8" s="82" t="s">
        <v>28</v>
      </c>
      <c r="C8" s="83" t="s">
        <v>236</v>
      </c>
      <c r="D8" s="83" t="s">
        <v>27</v>
      </c>
      <c r="E8" s="200">
        <f>SUM(E9,E42,E52,E62)</f>
        <v>1416.9748337300002</v>
      </c>
      <c r="F8" s="200">
        <f t="shared" ref="F8:AB8" si="0">SUM(F9,F42,F52,F62)</f>
        <v>1637.6658892399998</v>
      </c>
      <c r="G8" s="200">
        <f t="shared" si="0"/>
        <v>1461.6017045420001</v>
      </c>
      <c r="H8" s="200">
        <f t="shared" si="0"/>
        <v>2336.81905353</v>
      </c>
      <c r="I8" s="200">
        <f t="shared" si="0"/>
        <v>1398.6080287099996</v>
      </c>
      <c r="J8" s="200">
        <f t="shared" si="0"/>
        <v>1624.08609265</v>
      </c>
      <c r="K8" s="200">
        <f t="shared" si="0"/>
        <v>1572.0615590822288</v>
      </c>
      <c r="L8" s="200">
        <f t="shared" si="0"/>
        <v>2644.6780898100001</v>
      </c>
      <c r="M8" s="200">
        <f t="shared" si="0"/>
        <v>1701.0436480099997</v>
      </c>
      <c r="N8" s="200">
        <f t="shared" si="0"/>
        <v>1742.0789811499999</v>
      </c>
      <c r="O8" s="200">
        <f t="shared" si="0"/>
        <v>1662.9916477999996</v>
      </c>
      <c r="P8" s="200">
        <f t="shared" si="0"/>
        <v>2561.8174210399998</v>
      </c>
      <c r="Q8" s="200">
        <f t="shared" si="0"/>
        <v>1677.6206641599999</v>
      </c>
      <c r="R8" s="200">
        <f t="shared" si="0"/>
        <v>1907.2562318399996</v>
      </c>
      <c r="S8" s="200">
        <f t="shared" si="0"/>
        <v>1734.8398089799998</v>
      </c>
      <c r="T8" s="200">
        <f t="shared" si="0"/>
        <v>3422.6712579200002</v>
      </c>
      <c r="U8" s="200">
        <f t="shared" si="0"/>
        <v>1752.85058207</v>
      </c>
      <c r="V8" s="200">
        <f t="shared" si="0"/>
        <v>1932.8213874</v>
      </c>
      <c r="W8" s="200">
        <f t="shared" si="0"/>
        <v>1761.73734984</v>
      </c>
      <c r="X8" s="200">
        <f t="shared" si="0"/>
        <v>3550.0625889800003</v>
      </c>
      <c r="Y8" s="200">
        <f t="shared" si="0"/>
        <v>1600.9890550500004</v>
      </c>
      <c r="Z8" s="200">
        <f t="shared" si="0"/>
        <v>1849.55966072</v>
      </c>
      <c r="AA8" s="200">
        <f t="shared" si="0"/>
        <v>1642.1483086399999</v>
      </c>
      <c r="AB8" s="200">
        <f t="shared" si="0"/>
        <v>3115.7087209700003</v>
      </c>
      <c r="AC8" s="200">
        <f t="shared" ref="AC8:AJ8" si="1">SUM(AC9,AC42,AC52,AC62)</f>
        <v>1426.11462925</v>
      </c>
      <c r="AD8" s="200">
        <f t="shared" si="1"/>
        <v>840.26287711999998</v>
      </c>
      <c r="AE8" s="200">
        <f t="shared" si="1"/>
        <v>1319.41055145</v>
      </c>
      <c r="AF8" s="200">
        <f t="shared" si="1"/>
        <v>2907.3207051900004</v>
      </c>
      <c r="AG8" s="200">
        <f t="shared" si="1"/>
        <v>1334.87985789</v>
      </c>
      <c r="AH8" s="200">
        <f t="shared" si="1"/>
        <v>1542.3691045599999</v>
      </c>
      <c r="AI8" s="200">
        <f t="shared" si="1"/>
        <v>1481.1384209999999</v>
      </c>
      <c r="AJ8" s="200">
        <f t="shared" si="1"/>
        <v>3222.2584490999998</v>
      </c>
      <c r="AK8" s="200">
        <f t="shared" ref="AK8:AN8" si="2">SUM(AK9,AK42,AK52,AK62)</f>
        <v>1792.6327673000001</v>
      </c>
      <c r="AL8" s="200">
        <f t="shared" si="2"/>
        <v>0</v>
      </c>
      <c r="AM8" s="200">
        <f t="shared" si="2"/>
        <v>0</v>
      </c>
      <c r="AN8" s="200">
        <f t="shared" si="2"/>
        <v>0</v>
      </c>
    </row>
    <row r="9" spans="2:40">
      <c r="B9" s="28" t="s">
        <v>30</v>
      </c>
      <c r="C9" s="22" t="s">
        <v>237</v>
      </c>
      <c r="D9" s="22" t="s">
        <v>27</v>
      </c>
      <c r="E9" s="177">
        <f>+E10+E14+E15+E21+E34+E41</f>
        <v>1232.5157136400001</v>
      </c>
      <c r="F9" s="177">
        <f>+F10+F14+F15+F21+F34+F41</f>
        <v>1316.1938849999999</v>
      </c>
      <c r="G9" s="177">
        <f t="shared" ref="G9:AB9" si="3">+G10+G14+G15+G21+G34+G41</f>
        <v>1237.8173993100002</v>
      </c>
      <c r="H9" s="177">
        <f t="shared" si="3"/>
        <v>1335.4320129</v>
      </c>
      <c r="I9" s="177">
        <f t="shared" si="3"/>
        <v>1206.0152557399997</v>
      </c>
      <c r="J9" s="177">
        <f t="shared" si="3"/>
        <v>1337.49325658</v>
      </c>
      <c r="K9" s="177">
        <f t="shared" si="3"/>
        <v>1312.328907521</v>
      </c>
      <c r="L9" s="177">
        <f t="shared" si="3"/>
        <v>1608.3031612100001</v>
      </c>
      <c r="M9" s="177">
        <f t="shared" si="3"/>
        <v>1488.0361896099998</v>
      </c>
      <c r="N9" s="177">
        <f t="shared" si="3"/>
        <v>1549.05813126</v>
      </c>
      <c r="O9" s="177">
        <f t="shared" si="3"/>
        <v>1398.0593222199998</v>
      </c>
      <c r="P9" s="177">
        <f t="shared" si="3"/>
        <v>1574.24204278</v>
      </c>
      <c r="Q9" s="177">
        <f t="shared" si="3"/>
        <v>1489.2128835399999</v>
      </c>
      <c r="R9" s="177">
        <f t="shared" si="3"/>
        <v>1676.9407188399998</v>
      </c>
      <c r="S9" s="177">
        <f t="shared" si="3"/>
        <v>1493.3027968499998</v>
      </c>
      <c r="T9" s="177">
        <f t="shared" si="3"/>
        <v>1558.2937686799999</v>
      </c>
      <c r="U9" s="177">
        <f t="shared" si="3"/>
        <v>1525.4855951</v>
      </c>
      <c r="V9" s="177">
        <f t="shared" si="3"/>
        <v>1622.57981864</v>
      </c>
      <c r="W9" s="177">
        <f t="shared" si="3"/>
        <v>1472.1430669899999</v>
      </c>
      <c r="X9" s="177">
        <f t="shared" si="3"/>
        <v>1836.0926050300002</v>
      </c>
      <c r="Y9" s="177">
        <f t="shared" si="3"/>
        <v>1481.0800265400003</v>
      </c>
      <c r="Z9" s="177">
        <f>+Z10+Z14+Z15+Z21+Z34+Z41</f>
        <v>1616.37854664</v>
      </c>
      <c r="AA9" s="177">
        <f>+AA10+AA14+AA15+AA21+AA34+AA41</f>
        <v>1404.4393682699999</v>
      </c>
      <c r="AB9" s="177">
        <f t="shared" si="3"/>
        <v>1532.8792268699999</v>
      </c>
      <c r="AC9" s="177">
        <f t="shared" ref="AC9:AJ9" si="4">+AC10+AC14+AC15+AC21+AC34+AC41</f>
        <v>1284.8606058099999</v>
      </c>
      <c r="AD9" s="177">
        <f t="shared" si="4"/>
        <v>764.44876322000005</v>
      </c>
      <c r="AE9" s="177">
        <f t="shared" si="4"/>
        <v>1220.01708936</v>
      </c>
      <c r="AF9" s="177">
        <f t="shared" si="4"/>
        <v>1323.9852034500002</v>
      </c>
      <c r="AG9" s="177">
        <f t="shared" si="4"/>
        <v>1216.5570323299999</v>
      </c>
      <c r="AH9" s="177">
        <f t="shared" si="4"/>
        <v>1308.9227189399999</v>
      </c>
      <c r="AI9" s="177">
        <f t="shared" si="4"/>
        <v>1276.22078994</v>
      </c>
      <c r="AJ9" s="177">
        <f t="shared" si="4"/>
        <v>1371.0941469099998</v>
      </c>
      <c r="AK9" s="209">
        <f t="shared" ref="AK9:AN9" si="5">+AK10+AK14+AK15+AK21+AK34+AK41</f>
        <v>1599.78666165</v>
      </c>
      <c r="AL9" s="177">
        <f t="shared" si="5"/>
        <v>0</v>
      </c>
      <c r="AM9" s="177">
        <f t="shared" si="5"/>
        <v>0</v>
      </c>
      <c r="AN9" s="177">
        <f t="shared" si="5"/>
        <v>0</v>
      </c>
    </row>
    <row r="10" spans="2:40">
      <c r="B10" s="28" t="s">
        <v>238</v>
      </c>
      <c r="C10" s="68" t="s">
        <v>239</v>
      </c>
      <c r="D10" s="68" t="s">
        <v>27</v>
      </c>
      <c r="E10" s="178">
        <f>SUM(E11:E13)</f>
        <v>438.28295333</v>
      </c>
      <c r="F10" s="178">
        <f t="shared" ref="F10:AB10" si="6">SUM(F11:F13)</f>
        <v>562.33115911999994</v>
      </c>
      <c r="G10" s="178">
        <f t="shared" si="6"/>
        <v>527.06414841000003</v>
      </c>
      <c r="H10" s="178">
        <f t="shared" si="6"/>
        <v>520.84335986000008</v>
      </c>
      <c r="I10" s="178">
        <f t="shared" si="6"/>
        <v>436.8523195599999</v>
      </c>
      <c r="J10" s="178">
        <f t="shared" si="6"/>
        <v>599.71787354000003</v>
      </c>
      <c r="K10" s="178">
        <f t="shared" si="6"/>
        <v>548.27014064000002</v>
      </c>
      <c r="L10" s="178">
        <f t="shared" si="6"/>
        <v>676.11889474000009</v>
      </c>
      <c r="M10" s="178">
        <f t="shared" si="6"/>
        <v>607.79653261999999</v>
      </c>
      <c r="N10" s="178">
        <f t="shared" si="6"/>
        <v>702.83156056000007</v>
      </c>
      <c r="O10" s="178">
        <f t="shared" si="6"/>
        <v>593.62465469999995</v>
      </c>
      <c r="P10" s="178">
        <f t="shared" si="6"/>
        <v>717.97269360000007</v>
      </c>
      <c r="Q10" s="178">
        <f t="shared" si="6"/>
        <v>589.92772200000002</v>
      </c>
      <c r="R10" s="178">
        <f t="shared" si="6"/>
        <v>790.55863482999996</v>
      </c>
      <c r="S10" s="178">
        <f t="shared" si="6"/>
        <v>640.8540495499999</v>
      </c>
      <c r="T10" s="178">
        <f t="shared" si="6"/>
        <v>671.17755856000008</v>
      </c>
      <c r="U10" s="178">
        <f t="shared" si="6"/>
        <v>620.20170464000012</v>
      </c>
      <c r="V10" s="178">
        <f t="shared" si="6"/>
        <v>779.96193256000004</v>
      </c>
      <c r="W10" s="178">
        <f t="shared" si="6"/>
        <v>652.9501730400001</v>
      </c>
      <c r="X10" s="178">
        <f t="shared" si="6"/>
        <v>896.20229701000005</v>
      </c>
      <c r="Y10" s="178">
        <f t="shared" si="6"/>
        <v>595.80025650000005</v>
      </c>
      <c r="Z10" s="178">
        <f t="shared" si="6"/>
        <v>757.74333187000013</v>
      </c>
      <c r="AA10" s="178">
        <f t="shared" si="6"/>
        <v>616.26178694999987</v>
      </c>
      <c r="AB10" s="178">
        <f t="shared" si="6"/>
        <v>679.24473379999995</v>
      </c>
      <c r="AC10" s="178">
        <f t="shared" ref="AC10:AJ10" si="7">SUM(AC11:AC13)</f>
        <v>515.54186571000002</v>
      </c>
      <c r="AD10" s="178">
        <f t="shared" si="7"/>
        <v>347.75953600000003</v>
      </c>
      <c r="AE10" s="178">
        <f t="shared" si="7"/>
        <v>620.54527070000006</v>
      </c>
      <c r="AF10" s="178">
        <f t="shared" si="7"/>
        <v>558.78973581000002</v>
      </c>
      <c r="AG10" s="178">
        <f t="shared" si="7"/>
        <v>583.13786827999991</v>
      </c>
      <c r="AH10" s="178">
        <f t="shared" si="7"/>
        <v>562.14271999000005</v>
      </c>
      <c r="AI10" s="178">
        <f t="shared" si="7"/>
        <v>504.00024184999995</v>
      </c>
      <c r="AJ10" s="178">
        <f t="shared" si="7"/>
        <v>550.13364186000001</v>
      </c>
      <c r="AK10" s="210">
        <f t="shared" ref="AK10:AN10" si="8">SUM(AK11:AK13)</f>
        <v>707.77199838000001</v>
      </c>
      <c r="AL10" s="178">
        <f t="shared" si="8"/>
        <v>0</v>
      </c>
      <c r="AM10" s="178">
        <f t="shared" si="8"/>
        <v>0</v>
      </c>
      <c r="AN10" s="178">
        <f t="shared" si="8"/>
        <v>0</v>
      </c>
    </row>
    <row r="11" spans="2:40">
      <c r="B11" s="30" t="s">
        <v>240</v>
      </c>
      <c r="C11" s="69" t="s">
        <v>241</v>
      </c>
      <c r="D11" s="69" t="s">
        <v>27</v>
      </c>
      <c r="E11" s="176">
        <v>13.146208419999999</v>
      </c>
      <c r="F11" s="176">
        <v>13.311299399999998</v>
      </c>
      <c r="G11" s="176">
        <v>12.121807469999998</v>
      </c>
      <c r="H11" s="176">
        <v>19.110336500000003</v>
      </c>
      <c r="I11" s="176">
        <v>10.386613599999999</v>
      </c>
      <c r="J11" s="176">
        <v>13.1526616</v>
      </c>
      <c r="K11" s="176">
        <v>10.943284269999999</v>
      </c>
      <c r="L11" s="176">
        <v>10.832083039999999</v>
      </c>
      <c r="M11" s="176">
        <v>16.172952800000001</v>
      </c>
      <c r="N11" s="176">
        <v>14.80083102</v>
      </c>
      <c r="O11" s="176">
        <v>10.922307180000001</v>
      </c>
      <c r="P11" s="176">
        <v>12.254747800000001</v>
      </c>
      <c r="Q11" s="176">
        <v>13.96037827</v>
      </c>
      <c r="R11" s="176">
        <v>16.667749050000001</v>
      </c>
      <c r="S11" s="176">
        <v>15.553076240000001</v>
      </c>
      <c r="T11" s="176">
        <v>21.951909000000001</v>
      </c>
      <c r="U11" s="176">
        <v>15.25062977</v>
      </c>
      <c r="V11" s="176">
        <v>13.803172120000001</v>
      </c>
      <c r="W11" s="176">
        <v>11.99552001</v>
      </c>
      <c r="X11" s="176">
        <v>13.418674339999999</v>
      </c>
      <c r="Y11" s="176">
        <v>14.27961915</v>
      </c>
      <c r="Z11" s="193">
        <v>12.486094720000001</v>
      </c>
      <c r="AA11" s="176">
        <v>8.871290179999999</v>
      </c>
      <c r="AB11" s="176">
        <v>13.450566020000002</v>
      </c>
      <c r="AC11" s="176">
        <v>7.7283508900000006</v>
      </c>
      <c r="AD11" s="176">
        <v>3.8111347500000003</v>
      </c>
      <c r="AE11" s="176">
        <v>10.80951887</v>
      </c>
      <c r="AF11" s="176">
        <v>10.004013049999999</v>
      </c>
      <c r="AG11" s="176">
        <v>6.8736504299999996</v>
      </c>
      <c r="AH11" s="176">
        <v>11.909417220000002</v>
      </c>
      <c r="AI11" s="176">
        <v>9.2615243400000011</v>
      </c>
      <c r="AJ11" s="176">
        <v>9.9884575699999996</v>
      </c>
      <c r="AK11" s="193">
        <v>13.891878999999999</v>
      </c>
      <c r="AL11" s="176"/>
      <c r="AM11" s="176"/>
      <c r="AN11" s="176"/>
    </row>
    <row r="12" spans="2:40">
      <c r="B12" s="30" t="s">
        <v>242</v>
      </c>
      <c r="C12" s="69" t="s">
        <v>243</v>
      </c>
      <c r="D12" s="69" t="s">
        <v>27</v>
      </c>
      <c r="E12" s="176">
        <v>403.62708521000002</v>
      </c>
      <c r="F12" s="176">
        <v>532.10586864999993</v>
      </c>
      <c r="G12" s="176">
        <v>477.83493118000001</v>
      </c>
      <c r="H12" s="176">
        <v>523.24358625000002</v>
      </c>
      <c r="I12" s="176">
        <v>396.59146760999994</v>
      </c>
      <c r="J12" s="176">
        <v>552.20697222000001</v>
      </c>
      <c r="K12" s="176">
        <v>490.83020604000001</v>
      </c>
      <c r="L12" s="176">
        <v>629.25059794000003</v>
      </c>
      <c r="M12" s="176">
        <v>543.08266644000003</v>
      </c>
      <c r="N12" s="176">
        <v>621.44912197999997</v>
      </c>
      <c r="O12" s="176">
        <v>548.21847419999995</v>
      </c>
      <c r="P12" s="176">
        <v>643.02355512000008</v>
      </c>
      <c r="Q12" s="176">
        <v>529.17968140000005</v>
      </c>
      <c r="R12" s="176">
        <v>725.89616808999995</v>
      </c>
      <c r="S12" s="176">
        <v>588.77623627999992</v>
      </c>
      <c r="T12" s="176">
        <v>613.41797236000002</v>
      </c>
      <c r="U12" s="176">
        <v>570.49220638000008</v>
      </c>
      <c r="V12" s="176">
        <v>708.00059953000004</v>
      </c>
      <c r="W12" s="176">
        <v>611.2925644500001</v>
      </c>
      <c r="X12" s="176">
        <v>787.68580211000005</v>
      </c>
      <c r="Y12" s="176">
        <v>547.87695610000003</v>
      </c>
      <c r="Z12" s="176">
        <v>716.9566583400001</v>
      </c>
      <c r="AA12" s="176">
        <v>563.29608056999996</v>
      </c>
      <c r="AB12" s="176">
        <v>630.18350342999997</v>
      </c>
      <c r="AC12" s="176">
        <v>481.93912102000002</v>
      </c>
      <c r="AD12" s="176">
        <v>314.64004223000001</v>
      </c>
      <c r="AE12" s="176">
        <v>593.89058814999999</v>
      </c>
      <c r="AF12" s="176">
        <v>517.93370544000004</v>
      </c>
      <c r="AG12" s="176">
        <v>559.43703000999994</v>
      </c>
      <c r="AH12" s="176">
        <v>524.94717056000002</v>
      </c>
      <c r="AI12" s="176">
        <v>466.10204682999995</v>
      </c>
      <c r="AJ12" s="176">
        <v>506.32704655999999</v>
      </c>
      <c r="AK12" s="193">
        <v>661.52047436999999</v>
      </c>
      <c r="AL12" s="176"/>
      <c r="AM12" s="176"/>
      <c r="AN12" s="176"/>
    </row>
    <row r="13" spans="2:40">
      <c r="B13" s="30" t="s">
        <v>244</v>
      </c>
      <c r="C13" s="69" t="s">
        <v>245</v>
      </c>
      <c r="D13" s="69" t="s">
        <v>27</v>
      </c>
      <c r="E13" s="176">
        <v>21.509659699999997</v>
      </c>
      <c r="F13" s="176">
        <v>16.913991070000002</v>
      </c>
      <c r="G13" s="176">
        <v>37.107409760000003</v>
      </c>
      <c r="H13" s="176">
        <v>-21.510562890000003</v>
      </c>
      <c r="I13" s="176">
        <v>29.874238349999995</v>
      </c>
      <c r="J13" s="176">
        <v>34.358239719999993</v>
      </c>
      <c r="K13" s="176">
        <v>46.496650330000001</v>
      </c>
      <c r="L13" s="176">
        <v>36.036213760000003</v>
      </c>
      <c r="M13" s="176">
        <v>48.540913380000006</v>
      </c>
      <c r="N13" s="176">
        <v>66.581607560000009</v>
      </c>
      <c r="O13" s="176">
        <v>34.483873320000001</v>
      </c>
      <c r="P13" s="176">
        <v>62.694390679999998</v>
      </c>
      <c r="Q13" s="176">
        <v>46.787662329999996</v>
      </c>
      <c r="R13" s="176">
        <v>47.994717689999995</v>
      </c>
      <c r="S13" s="176">
        <v>36.524737030000004</v>
      </c>
      <c r="T13" s="176">
        <v>35.807677200000008</v>
      </c>
      <c r="U13" s="176">
        <v>34.45886849</v>
      </c>
      <c r="V13" s="176">
        <v>58.158160909999999</v>
      </c>
      <c r="W13" s="176">
        <v>29.662088579999999</v>
      </c>
      <c r="X13" s="176">
        <v>95.097820559999988</v>
      </c>
      <c r="Y13" s="176">
        <v>33.64368125</v>
      </c>
      <c r="Z13" s="176">
        <v>28.300578809999998</v>
      </c>
      <c r="AA13" s="176">
        <v>44.094416199999998</v>
      </c>
      <c r="AB13" s="152">
        <v>35.61066435</v>
      </c>
      <c r="AC13" s="176">
        <v>25.8743938</v>
      </c>
      <c r="AD13" s="176">
        <v>29.308359019999997</v>
      </c>
      <c r="AE13" s="176">
        <v>15.845163679999999</v>
      </c>
      <c r="AF13" s="176">
        <v>30.852017320000002</v>
      </c>
      <c r="AG13" s="176">
        <v>16.827187840000001</v>
      </c>
      <c r="AH13" s="176">
        <v>25.286132210000002</v>
      </c>
      <c r="AI13" s="176">
        <v>28.636670680000002</v>
      </c>
      <c r="AJ13" s="176">
        <v>33.818137729999997</v>
      </c>
      <c r="AK13" s="193">
        <v>32.359645010000001</v>
      </c>
      <c r="AL13" s="176"/>
      <c r="AM13" s="176"/>
      <c r="AN13" s="176"/>
    </row>
    <row r="14" spans="2:40">
      <c r="B14" s="28" t="s">
        <v>246</v>
      </c>
      <c r="C14" s="68" t="s">
        <v>247</v>
      </c>
      <c r="D14" s="68" t="s">
        <v>27</v>
      </c>
      <c r="E14" s="177">
        <v>0</v>
      </c>
      <c r="F14" s="177">
        <v>0</v>
      </c>
      <c r="G14" s="177">
        <v>0</v>
      </c>
      <c r="H14" s="177">
        <v>0</v>
      </c>
      <c r="I14" s="177">
        <v>0</v>
      </c>
      <c r="J14" s="177">
        <v>0</v>
      </c>
      <c r="K14" s="177">
        <v>0</v>
      </c>
      <c r="L14" s="177">
        <v>0</v>
      </c>
      <c r="M14" s="177">
        <v>0</v>
      </c>
      <c r="N14" s="177">
        <v>0</v>
      </c>
      <c r="O14" s="177">
        <v>0</v>
      </c>
      <c r="P14" s="177">
        <v>0</v>
      </c>
      <c r="Q14" s="177">
        <v>0</v>
      </c>
      <c r="R14" s="177">
        <v>0</v>
      </c>
      <c r="S14" s="177">
        <v>0</v>
      </c>
      <c r="T14" s="177">
        <v>0</v>
      </c>
      <c r="U14" s="177">
        <v>0</v>
      </c>
      <c r="V14" s="177">
        <v>0</v>
      </c>
      <c r="W14" s="177">
        <v>0</v>
      </c>
      <c r="X14" s="177"/>
      <c r="Y14" s="178">
        <v>0</v>
      </c>
      <c r="Z14" s="178">
        <v>0</v>
      </c>
      <c r="AA14" s="178">
        <v>0</v>
      </c>
      <c r="AB14" s="178">
        <v>0</v>
      </c>
      <c r="AC14" s="177">
        <v>0</v>
      </c>
      <c r="AD14" s="177">
        <v>0</v>
      </c>
      <c r="AE14" s="177">
        <v>0</v>
      </c>
      <c r="AF14" s="177">
        <v>0</v>
      </c>
      <c r="AG14" s="177">
        <v>0</v>
      </c>
      <c r="AH14" s="177">
        <v>0</v>
      </c>
      <c r="AI14" s="177">
        <v>0</v>
      </c>
      <c r="AJ14" s="177">
        <v>0</v>
      </c>
      <c r="AK14" s="177">
        <v>0</v>
      </c>
      <c r="AL14" s="177">
        <v>0</v>
      </c>
      <c r="AM14" s="177">
        <v>0</v>
      </c>
      <c r="AN14" s="177">
        <v>0</v>
      </c>
    </row>
    <row r="15" spans="2:40">
      <c r="B15" s="28" t="s">
        <v>248</v>
      </c>
      <c r="C15" s="68" t="s">
        <v>249</v>
      </c>
      <c r="D15" s="68" t="s">
        <v>27</v>
      </c>
      <c r="E15" s="178">
        <f>SUM(E16:E20)</f>
        <v>23.457045850000004</v>
      </c>
      <c r="F15" s="178">
        <f t="shared" ref="F15:AB15" si="9">SUM(F16:F20)</f>
        <v>46.131099780000007</v>
      </c>
      <c r="G15" s="178">
        <f t="shared" si="9"/>
        <v>41.193923599999998</v>
      </c>
      <c r="H15" s="178">
        <f t="shared" si="9"/>
        <v>66.94461493</v>
      </c>
      <c r="I15" s="178">
        <f t="shared" si="9"/>
        <v>17.91182233</v>
      </c>
      <c r="J15" s="178">
        <f t="shared" si="9"/>
        <v>47.824281709999994</v>
      </c>
      <c r="K15" s="178">
        <f t="shared" si="9"/>
        <v>40.996040499999999</v>
      </c>
      <c r="L15" s="178">
        <f t="shared" si="9"/>
        <v>44.496786289999996</v>
      </c>
      <c r="M15" s="178">
        <f t="shared" si="9"/>
        <v>21.320838800000004</v>
      </c>
      <c r="N15" s="178">
        <f t="shared" si="9"/>
        <v>56.496391529999997</v>
      </c>
      <c r="O15" s="178">
        <f t="shared" si="9"/>
        <v>45.662477770000002</v>
      </c>
      <c r="P15" s="178">
        <f t="shared" si="9"/>
        <v>45.177845069999996</v>
      </c>
      <c r="Q15" s="178">
        <f t="shared" si="9"/>
        <v>22.940235479999998</v>
      </c>
      <c r="R15" s="178">
        <f t="shared" si="9"/>
        <v>53.078384700000001</v>
      </c>
      <c r="S15" s="178">
        <f t="shared" si="9"/>
        <v>45.050555149999994</v>
      </c>
      <c r="T15" s="178">
        <f t="shared" si="9"/>
        <v>86.635319070000008</v>
      </c>
      <c r="U15" s="178">
        <f t="shared" si="9"/>
        <v>19.702815050000002</v>
      </c>
      <c r="V15" s="178">
        <f t="shared" si="9"/>
        <v>49.396750830000009</v>
      </c>
      <c r="W15" s="178">
        <f t="shared" si="9"/>
        <v>47.598866170000001</v>
      </c>
      <c r="X15" s="178">
        <f t="shared" si="9"/>
        <v>92.428775339999987</v>
      </c>
      <c r="Y15" s="178">
        <f t="shared" si="9"/>
        <v>22.570992270000001</v>
      </c>
      <c r="Z15" s="178">
        <f t="shared" si="9"/>
        <v>47.344664600000002</v>
      </c>
      <c r="AA15" s="178">
        <f t="shared" si="9"/>
        <v>25.120729520000001</v>
      </c>
      <c r="AB15" s="178">
        <f t="shared" si="9"/>
        <v>39.519136410000002</v>
      </c>
      <c r="AC15" s="178">
        <f t="shared" ref="AC15:AJ15" si="10">SUM(AC16:AC20)</f>
        <v>33.844245700000002</v>
      </c>
      <c r="AD15" s="178">
        <f t="shared" si="10"/>
        <v>12.367593660000001</v>
      </c>
      <c r="AE15" s="178">
        <f t="shared" si="10"/>
        <v>27.119384660000001</v>
      </c>
      <c r="AF15" s="178">
        <f t="shared" si="10"/>
        <v>31.198219219999999</v>
      </c>
      <c r="AG15" s="178">
        <f t="shared" si="10"/>
        <v>25.602443560000001</v>
      </c>
      <c r="AH15" s="178">
        <f t="shared" si="10"/>
        <v>40.238587689999996</v>
      </c>
      <c r="AI15" s="178">
        <f t="shared" si="10"/>
        <v>38.424346890000002</v>
      </c>
      <c r="AJ15" s="178">
        <f t="shared" si="10"/>
        <v>40.413996130000001</v>
      </c>
      <c r="AK15" s="210">
        <f t="shared" ref="AK15:AN15" si="11">SUM(AK16:AK20)</f>
        <v>35.693779139999997</v>
      </c>
      <c r="AL15" s="178">
        <f t="shared" si="11"/>
        <v>0</v>
      </c>
      <c r="AM15" s="178">
        <f t="shared" si="11"/>
        <v>0</v>
      </c>
      <c r="AN15" s="178">
        <f t="shared" si="11"/>
        <v>0</v>
      </c>
    </row>
    <row r="16" spans="2:40">
      <c r="B16" s="30" t="s">
        <v>250</v>
      </c>
      <c r="C16" s="69" t="s">
        <v>251</v>
      </c>
      <c r="D16" s="69" t="s">
        <v>27</v>
      </c>
      <c r="E16" s="176">
        <v>21.357045850000002</v>
      </c>
      <c r="F16" s="176">
        <v>46.131099780000007</v>
      </c>
      <c r="G16" s="176">
        <v>41.193923599999998</v>
      </c>
      <c r="H16" s="176">
        <v>66.94461493</v>
      </c>
      <c r="I16" s="176">
        <v>17.91182233</v>
      </c>
      <c r="J16" s="176">
        <v>47.824281709999994</v>
      </c>
      <c r="K16" s="176">
        <v>40.996040499999999</v>
      </c>
      <c r="L16" s="176">
        <v>44.496786289999996</v>
      </c>
      <c r="M16" s="176">
        <v>21.144764350000003</v>
      </c>
      <c r="N16" s="176">
        <v>56.461811709999999</v>
      </c>
      <c r="O16" s="176">
        <v>45.662477770000002</v>
      </c>
      <c r="P16" s="176">
        <v>45.177771149999998</v>
      </c>
      <c r="Q16" s="176">
        <v>22.93464732</v>
      </c>
      <c r="R16" s="176">
        <v>53.057147430000001</v>
      </c>
      <c r="S16" s="176">
        <v>45.050535149999995</v>
      </c>
      <c r="T16" s="176">
        <v>86.635319070000008</v>
      </c>
      <c r="U16" s="176">
        <v>19.70181505</v>
      </c>
      <c r="V16" s="176">
        <v>49.374168760000011</v>
      </c>
      <c r="W16" s="176">
        <v>47.598866170000001</v>
      </c>
      <c r="X16" s="176">
        <v>92.428775339999987</v>
      </c>
      <c r="Y16" s="176">
        <v>22.549410200000001</v>
      </c>
      <c r="Z16" s="176">
        <v>47.344664600000002</v>
      </c>
      <c r="AA16" s="176">
        <v>25.120729520000001</v>
      </c>
      <c r="AB16" s="152">
        <v>39.519136410000002</v>
      </c>
      <c r="AC16" s="176">
        <v>33.82666227</v>
      </c>
      <c r="AD16" s="176">
        <v>12.34626909</v>
      </c>
      <c r="AE16" s="176">
        <v>27.11903934</v>
      </c>
      <c r="AF16" s="176">
        <v>31.198219219999999</v>
      </c>
      <c r="AG16" s="176">
        <v>25.575225280000002</v>
      </c>
      <c r="AH16" s="176">
        <v>40.227696629999997</v>
      </c>
      <c r="AI16" s="176">
        <v>38.42404689</v>
      </c>
      <c r="AJ16" s="176">
        <v>40.413696129999998</v>
      </c>
      <c r="AK16" s="193">
        <v>35.691779139999994</v>
      </c>
      <c r="AL16" s="176"/>
      <c r="AM16" s="176"/>
      <c r="AN16" s="176"/>
    </row>
    <row r="17" spans="2:40">
      <c r="B17" s="30" t="s">
        <v>252</v>
      </c>
      <c r="C17" s="69" t="s">
        <v>253</v>
      </c>
      <c r="D17" s="69" t="s">
        <v>27</v>
      </c>
      <c r="E17" s="176">
        <v>0</v>
      </c>
      <c r="F17" s="176">
        <v>0</v>
      </c>
      <c r="G17" s="176">
        <v>0</v>
      </c>
      <c r="H17" s="176">
        <v>0</v>
      </c>
      <c r="I17" s="176">
        <v>0</v>
      </c>
      <c r="J17" s="176">
        <v>0</v>
      </c>
      <c r="K17" s="176">
        <v>0</v>
      </c>
      <c r="L17" s="176">
        <v>0</v>
      </c>
      <c r="M17" s="176">
        <v>0</v>
      </c>
      <c r="N17" s="176">
        <v>0</v>
      </c>
      <c r="O17" s="176">
        <v>0</v>
      </c>
      <c r="P17" s="176">
        <v>0</v>
      </c>
      <c r="Q17" s="176">
        <v>0</v>
      </c>
      <c r="R17" s="176">
        <v>0</v>
      </c>
      <c r="S17" s="176">
        <v>0</v>
      </c>
      <c r="T17" s="176">
        <v>0</v>
      </c>
      <c r="U17" s="176">
        <v>0</v>
      </c>
      <c r="V17" s="176">
        <v>0</v>
      </c>
      <c r="W17" s="176">
        <v>0</v>
      </c>
      <c r="X17" s="176"/>
      <c r="Y17" s="176">
        <v>0</v>
      </c>
      <c r="Z17" s="176">
        <v>0</v>
      </c>
      <c r="AA17" s="176">
        <v>0</v>
      </c>
      <c r="AB17" s="152">
        <v>0</v>
      </c>
      <c r="AC17" s="176">
        <v>0</v>
      </c>
      <c r="AD17" s="176">
        <v>0</v>
      </c>
      <c r="AE17" s="176">
        <v>0</v>
      </c>
      <c r="AF17" s="176">
        <v>0</v>
      </c>
      <c r="AG17" s="176">
        <v>0</v>
      </c>
      <c r="AH17" s="176">
        <v>0</v>
      </c>
      <c r="AI17" s="176">
        <v>0</v>
      </c>
      <c r="AJ17" s="176">
        <v>0</v>
      </c>
      <c r="AK17" s="176">
        <v>0</v>
      </c>
      <c r="AL17" s="176">
        <v>0</v>
      </c>
      <c r="AM17" s="176">
        <v>0</v>
      </c>
      <c r="AN17" s="176">
        <v>0</v>
      </c>
    </row>
    <row r="18" spans="2:40">
      <c r="B18" s="30" t="s">
        <v>254</v>
      </c>
      <c r="C18" s="69" t="s">
        <v>255</v>
      </c>
      <c r="D18" s="69" t="s">
        <v>27</v>
      </c>
      <c r="E18" s="176">
        <v>0</v>
      </c>
      <c r="F18" s="176">
        <v>0</v>
      </c>
      <c r="G18" s="176">
        <v>0</v>
      </c>
      <c r="H18" s="176">
        <v>0</v>
      </c>
      <c r="I18" s="176">
        <v>0</v>
      </c>
      <c r="J18" s="176">
        <v>0</v>
      </c>
      <c r="K18" s="176">
        <v>0</v>
      </c>
      <c r="L18" s="176">
        <v>0</v>
      </c>
      <c r="M18" s="176">
        <v>0</v>
      </c>
      <c r="N18" s="176">
        <v>0</v>
      </c>
      <c r="O18" s="176">
        <v>0</v>
      </c>
      <c r="P18" s="176">
        <v>0</v>
      </c>
      <c r="Q18" s="176">
        <v>0</v>
      </c>
      <c r="R18" s="176">
        <v>0</v>
      </c>
      <c r="S18" s="176">
        <v>0</v>
      </c>
      <c r="T18" s="176">
        <v>0</v>
      </c>
      <c r="U18" s="176">
        <v>0</v>
      </c>
      <c r="V18" s="176">
        <v>0</v>
      </c>
      <c r="W18" s="176">
        <v>0</v>
      </c>
      <c r="X18" s="176"/>
      <c r="Y18" s="176">
        <v>0</v>
      </c>
      <c r="Z18" s="176">
        <v>0</v>
      </c>
      <c r="AA18" s="176">
        <v>0</v>
      </c>
      <c r="AB18" s="152">
        <v>0</v>
      </c>
      <c r="AC18" s="176">
        <v>0</v>
      </c>
      <c r="AD18" s="176">
        <v>0</v>
      </c>
      <c r="AE18" s="176">
        <v>0</v>
      </c>
      <c r="AF18" s="176">
        <v>0</v>
      </c>
      <c r="AG18" s="176">
        <v>0</v>
      </c>
      <c r="AH18" s="176">
        <v>0</v>
      </c>
      <c r="AI18" s="176">
        <v>0</v>
      </c>
      <c r="AJ18" s="176">
        <v>0</v>
      </c>
      <c r="AK18" s="176">
        <v>0</v>
      </c>
      <c r="AL18" s="176">
        <v>0</v>
      </c>
      <c r="AM18" s="176">
        <v>0</v>
      </c>
      <c r="AN18" s="176">
        <v>0</v>
      </c>
    </row>
    <row r="19" spans="2:40">
      <c r="B19" s="30" t="s">
        <v>256</v>
      </c>
      <c r="C19" s="69" t="s">
        <v>257</v>
      </c>
      <c r="D19" s="69" t="s">
        <v>27</v>
      </c>
      <c r="E19" s="176">
        <v>2.1</v>
      </c>
      <c r="F19" s="176">
        <v>0</v>
      </c>
      <c r="G19" s="176">
        <v>0</v>
      </c>
      <c r="H19" s="176">
        <v>0</v>
      </c>
      <c r="I19" s="176">
        <v>0</v>
      </c>
      <c r="J19" s="176">
        <v>0</v>
      </c>
      <c r="K19" s="176">
        <v>0</v>
      </c>
      <c r="L19" s="176">
        <v>0</v>
      </c>
      <c r="M19" s="176">
        <v>0.17607445000000002</v>
      </c>
      <c r="N19" s="176">
        <v>3.4579819999999997E-2</v>
      </c>
      <c r="O19" s="176">
        <v>0</v>
      </c>
      <c r="P19" s="176">
        <v>7.3919999999999997E-5</v>
      </c>
      <c r="Q19" s="176">
        <v>5.58816E-3</v>
      </c>
      <c r="R19" s="176">
        <v>2.1237269999999999E-2</v>
      </c>
      <c r="S19" s="176">
        <v>2.0000000000000002E-5</v>
      </c>
      <c r="T19" s="176">
        <v>0</v>
      </c>
      <c r="U19" s="176">
        <v>1E-3</v>
      </c>
      <c r="V19" s="176">
        <v>2.2582069999999999E-2</v>
      </c>
      <c r="W19" s="176">
        <v>0</v>
      </c>
      <c r="X19" s="176"/>
      <c r="Y19" s="176">
        <v>2.1582069999999998E-2</v>
      </c>
      <c r="Z19" s="176">
        <v>0</v>
      </c>
      <c r="AA19" s="176">
        <v>0</v>
      </c>
      <c r="AB19" s="152">
        <v>0</v>
      </c>
      <c r="AC19" s="193">
        <v>1.7583430000000001E-2</v>
      </c>
      <c r="AD19" s="176">
        <v>2.1324570000000001E-2</v>
      </c>
      <c r="AE19" s="176">
        <v>3.4531999999999998E-4</v>
      </c>
      <c r="AF19" s="176">
        <v>0</v>
      </c>
      <c r="AG19" s="176">
        <v>2.7218279999999997E-2</v>
      </c>
      <c r="AH19" s="176">
        <v>1.0891059999999999E-2</v>
      </c>
      <c r="AI19" s="176">
        <v>2.9999999999999997E-4</v>
      </c>
      <c r="AJ19" s="176">
        <v>2.9999999999999997E-4</v>
      </c>
      <c r="AK19" s="193">
        <v>2E-3</v>
      </c>
      <c r="AL19" s="176"/>
      <c r="AM19" s="176"/>
      <c r="AN19" s="176"/>
    </row>
    <row r="20" spans="2:40">
      <c r="B20" s="30" t="s">
        <v>258</v>
      </c>
      <c r="C20" s="69" t="s">
        <v>259</v>
      </c>
      <c r="D20" s="69" t="s">
        <v>27</v>
      </c>
      <c r="E20" s="176">
        <v>0</v>
      </c>
      <c r="F20" s="176">
        <v>0</v>
      </c>
      <c r="G20" s="176">
        <v>0</v>
      </c>
      <c r="H20" s="176">
        <v>0</v>
      </c>
      <c r="I20" s="176">
        <v>0</v>
      </c>
      <c r="J20" s="176">
        <v>0</v>
      </c>
      <c r="K20" s="176">
        <v>0</v>
      </c>
      <c r="L20" s="176">
        <v>0</v>
      </c>
      <c r="M20" s="176">
        <v>0</v>
      </c>
      <c r="N20" s="176">
        <v>0</v>
      </c>
      <c r="O20" s="176">
        <v>0</v>
      </c>
      <c r="P20" s="176">
        <v>0</v>
      </c>
      <c r="Q20" s="176">
        <v>0</v>
      </c>
      <c r="R20" s="176">
        <v>0</v>
      </c>
      <c r="S20" s="176">
        <v>0</v>
      </c>
      <c r="T20" s="176">
        <v>0</v>
      </c>
      <c r="U20" s="176">
        <v>0</v>
      </c>
      <c r="V20" s="176">
        <v>0</v>
      </c>
      <c r="W20" s="176">
        <v>0</v>
      </c>
      <c r="X20" s="176"/>
      <c r="Y20" s="176">
        <v>0</v>
      </c>
      <c r="Z20" s="176">
        <v>0</v>
      </c>
      <c r="AA20" s="176">
        <v>0</v>
      </c>
      <c r="AB20" s="152">
        <v>0</v>
      </c>
      <c r="AC20" s="176">
        <v>0</v>
      </c>
      <c r="AD20" s="176">
        <v>0</v>
      </c>
      <c r="AE20" s="176">
        <v>0</v>
      </c>
      <c r="AF20" s="176">
        <v>0</v>
      </c>
      <c r="AG20" s="176">
        <v>0</v>
      </c>
      <c r="AH20" s="176">
        <v>0</v>
      </c>
      <c r="AI20" s="176">
        <v>0</v>
      </c>
      <c r="AJ20" s="176">
        <v>0</v>
      </c>
      <c r="AK20" s="176">
        <v>0</v>
      </c>
      <c r="AL20" s="176">
        <v>0</v>
      </c>
      <c r="AM20" s="176">
        <v>0</v>
      </c>
      <c r="AN20" s="176">
        <v>0</v>
      </c>
    </row>
    <row r="21" spans="2:40">
      <c r="B21" s="28" t="s">
        <v>260</v>
      </c>
      <c r="C21" s="68" t="s">
        <v>261</v>
      </c>
      <c r="D21" s="68" t="s">
        <v>27</v>
      </c>
      <c r="E21" s="178">
        <f>SUM(E22,E27,E28,E29,E30,E33)</f>
        <v>530.79961562999995</v>
      </c>
      <c r="F21" s="178">
        <f t="shared" ref="F21:AB21" si="12">SUM(F22,F27,F28,F29,F30,F33)</f>
        <v>746.09607061999986</v>
      </c>
      <c r="G21" s="178">
        <f t="shared" si="12"/>
        <v>559.19531427000015</v>
      </c>
      <c r="H21" s="178">
        <f t="shared" si="12"/>
        <v>636.80143792999991</v>
      </c>
      <c r="I21" s="178">
        <f t="shared" si="12"/>
        <v>641.81252697999992</v>
      </c>
      <c r="J21" s="178">
        <f t="shared" si="12"/>
        <v>583.03030948000003</v>
      </c>
      <c r="K21" s="178">
        <f t="shared" si="12"/>
        <v>615.47359017099996</v>
      </c>
      <c r="L21" s="178">
        <f t="shared" si="12"/>
        <v>783.77839730999995</v>
      </c>
      <c r="M21" s="178">
        <f t="shared" si="12"/>
        <v>767.85805329999994</v>
      </c>
      <c r="N21" s="178">
        <f t="shared" si="12"/>
        <v>702.23821466999993</v>
      </c>
      <c r="O21" s="178">
        <f t="shared" si="12"/>
        <v>659.22791840999992</v>
      </c>
      <c r="P21" s="178">
        <f t="shared" si="12"/>
        <v>699.44881974999987</v>
      </c>
      <c r="Q21" s="178">
        <f t="shared" si="12"/>
        <v>788.95961980000004</v>
      </c>
      <c r="R21" s="178">
        <f t="shared" si="12"/>
        <v>746.41125863000002</v>
      </c>
      <c r="S21" s="178">
        <f t="shared" si="12"/>
        <v>702.09752566999987</v>
      </c>
      <c r="T21" s="178">
        <f t="shared" si="12"/>
        <v>687.62371304999988</v>
      </c>
      <c r="U21" s="178">
        <f t="shared" si="12"/>
        <v>799.51270438999995</v>
      </c>
      <c r="V21" s="178">
        <f t="shared" si="12"/>
        <v>709.60475492</v>
      </c>
      <c r="W21" s="178">
        <f t="shared" si="12"/>
        <v>678.25557197000001</v>
      </c>
      <c r="X21" s="178">
        <f t="shared" si="12"/>
        <v>739.2033167300001</v>
      </c>
      <c r="Y21" s="178">
        <f t="shared" si="12"/>
        <v>785.75874490000001</v>
      </c>
      <c r="Z21" s="178">
        <f t="shared" si="12"/>
        <v>728.96367806000001</v>
      </c>
      <c r="AA21" s="178">
        <f t="shared" si="12"/>
        <v>674.48902776999989</v>
      </c>
      <c r="AB21" s="178">
        <f t="shared" si="12"/>
        <v>712.08181186000013</v>
      </c>
      <c r="AC21" s="178">
        <f t="shared" ref="AC21:AJ21" si="13">SUM(AC22,AC27,AC28,AC29,AC30,AC33)</f>
        <v>669.60289832000001</v>
      </c>
      <c r="AD21" s="178">
        <f t="shared" si="13"/>
        <v>366.19297602</v>
      </c>
      <c r="AE21" s="178">
        <f t="shared" si="13"/>
        <v>520.57603584999993</v>
      </c>
      <c r="AF21" s="178">
        <f t="shared" si="13"/>
        <v>653.35382459000004</v>
      </c>
      <c r="AG21" s="178">
        <f t="shared" si="13"/>
        <v>556.11877514999992</v>
      </c>
      <c r="AH21" s="178">
        <f t="shared" si="13"/>
        <v>636.14230557999986</v>
      </c>
      <c r="AI21" s="178">
        <f t="shared" si="13"/>
        <v>647.73588471999994</v>
      </c>
      <c r="AJ21" s="178">
        <f t="shared" si="13"/>
        <v>677.6529903899999</v>
      </c>
      <c r="AK21" s="210">
        <f>SUM(AK22,AK27,AK28,AK29,AK30,AK33)</f>
        <v>779.48355264000008</v>
      </c>
      <c r="AL21" s="210">
        <f t="shared" ref="AL21:AN21" si="14">SUM(AL22,AL27,AL28,AL29,AL30,AL33+AL23)</f>
        <v>0</v>
      </c>
      <c r="AM21" s="210">
        <f t="shared" si="14"/>
        <v>0</v>
      </c>
      <c r="AN21" s="210">
        <f t="shared" si="14"/>
        <v>0</v>
      </c>
    </row>
    <row r="22" spans="2:40">
      <c r="B22" s="28" t="s">
        <v>262</v>
      </c>
      <c r="C22" s="68" t="s">
        <v>263</v>
      </c>
      <c r="D22" s="69" t="s">
        <v>27</v>
      </c>
      <c r="E22" s="176">
        <f>SUM(E23:E26)</f>
        <v>253.92752491000005</v>
      </c>
      <c r="F22" s="176">
        <f t="shared" ref="F22:V22" si="15">SUM(F23:F26)</f>
        <v>434.81167621999998</v>
      </c>
      <c r="G22" s="176">
        <f t="shared" si="15"/>
        <v>334.21082765000006</v>
      </c>
      <c r="H22" s="176">
        <f t="shared" si="15"/>
        <v>373.09576847</v>
      </c>
      <c r="I22" s="176">
        <f t="shared" si="15"/>
        <v>332.84882272999999</v>
      </c>
      <c r="J22" s="176">
        <f t="shared" si="15"/>
        <v>324.53514066999998</v>
      </c>
      <c r="K22" s="176">
        <f t="shared" si="15"/>
        <v>339.46622317999993</v>
      </c>
      <c r="L22" s="176">
        <f t="shared" si="15"/>
        <v>410.53066451999996</v>
      </c>
      <c r="M22" s="176">
        <f t="shared" si="15"/>
        <v>383.45513310999996</v>
      </c>
      <c r="N22" s="176">
        <f t="shared" si="15"/>
        <v>393.97675991999995</v>
      </c>
      <c r="O22" s="176">
        <f t="shared" si="15"/>
        <v>375.89726394999997</v>
      </c>
      <c r="P22" s="176">
        <f t="shared" si="15"/>
        <v>402.93493431999997</v>
      </c>
      <c r="Q22" s="176">
        <f t="shared" si="15"/>
        <v>387.02585694999999</v>
      </c>
      <c r="R22" s="176">
        <f t="shared" si="15"/>
        <v>415.02959591000001</v>
      </c>
      <c r="S22" s="176">
        <f t="shared" si="15"/>
        <v>390.63739687999998</v>
      </c>
      <c r="T22" s="176">
        <f t="shared" si="15"/>
        <v>391.24599910999996</v>
      </c>
      <c r="U22" s="176">
        <f t="shared" si="15"/>
        <v>381.05287852999999</v>
      </c>
      <c r="V22" s="176">
        <f t="shared" si="15"/>
        <v>373.44976344999992</v>
      </c>
      <c r="W22" s="176">
        <v>367.03003783000003</v>
      </c>
      <c r="X22" s="176">
        <f>SUM(X23:X26)</f>
        <v>400.24391143999998</v>
      </c>
      <c r="Y22" s="176">
        <f>SUM(Y23:Y26)</f>
        <v>367.20788357000004</v>
      </c>
      <c r="Z22" s="176">
        <f>SUM(Z23:Z26)</f>
        <v>385.23247050999998</v>
      </c>
      <c r="AA22" s="176">
        <f t="shared" ref="AA22:AJ22" si="16">SUM(AA23:AA26)</f>
        <v>350.14269621999995</v>
      </c>
      <c r="AB22" s="176">
        <f t="shared" si="16"/>
        <v>371.86885252000002</v>
      </c>
      <c r="AC22" s="176">
        <f t="shared" si="16"/>
        <v>329.97210532000003</v>
      </c>
      <c r="AD22" s="176">
        <f t="shared" si="16"/>
        <v>141.59763907000001</v>
      </c>
      <c r="AE22" s="176">
        <f t="shared" si="16"/>
        <v>212.62594575</v>
      </c>
      <c r="AF22" s="176">
        <f t="shared" si="16"/>
        <v>319.94047684000009</v>
      </c>
      <c r="AG22" s="176">
        <f t="shared" si="16"/>
        <v>211.92150676999998</v>
      </c>
      <c r="AH22" s="176">
        <f t="shared" si="16"/>
        <v>305.57102834999995</v>
      </c>
      <c r="AI22" s="176">
        <f t="shared" si="16"/>
        <v>319.49975878000004</v>
      </c>
      <c r="AJ22" s="176">
        <f t="shared" si="16"/>
        <v>355.26904119</v>
      </c>
      <c r="AK22" s="193">
        <f>+AK23+AK24+AK25+AK26</f>
        <v>344.84254564999998</v>
      </c>
      <c r="AL22" s="193">
        <f t="shared" ref="AL22:AN22" si="17">+AL23+AL24+AL25+AL26</f>
        <v>0</v>
      </c>
      <c r="AM22" s="193">
        <f t="shared" si="17"/>
        <v>0</v>
      </c>
      <c r="AN22" s="193">
        <f t="shared" si="17"/>
        <v>0</v>
      </c>
    </row>
    <row r="23" spans="2:40">
      <c r="B23" s="30" t="s">
        <v>264</v>
      </c>
      <c r="C23" s="70" t="s">
        <v>265</v>
      </c>
      <c r="D23" s="70" t="s">
        <v>27</v>
      </c>
      <c r="E23" s="179">
        <v>242.97264565000003</v>
      </c>
      <c r="F23" s="179">
        <v>422.92409880999998</v>
      </c>
      <c r="G23" s="179">
        <v>322.77812723000005</v>
      </c>
      <c r="H23" s="179">
        <v>362.57091815000001</v>
      </c>
      <c r="I23" s="179">
        <v>323.19996163999997</v>
      </c>
      <c r="J23" s="179">
        <v>310.93995063</v>
      </c>
      <c r="K23" s="179">
        <v>326.19359334999996</v>
      </c>
      <c r="L23" s="179">
        <v>399.01070270999998</v>
      </c>
      <c r="M23" s="179">
        <v>372.81311005999999</v>
      </c>
      <c r="N23" s="179">
        <v>382.03293242999996</v>
      </c>
      <c r="O23" s="179">
        <v>367.62683476999996</v>
      </c>
      <c r="P23" s="179">
        <v>393.01520355999997</v>
      </c>
      <c r="Q23" s="179">
        <v>377.95628261000002</v>
      </c>
      <c r="R23" s="179">
        <v>398.59733822000004</v>
      </c>
      <c r="S23" s="179">
        <v>381.19948324000001</v>
      </c>
      <c r="T23" s="179">
        <v>382.29785656999996</v>
      </c>
      <c r="U23" s="179">
        <v>373.41660263</v>
      </c>
      <c r="V23" s="179">
        <v>363.31701846999994</v>
      </c>
      <c r="W23" s="179">
        <v>358.13160125000002</v>
      </c>
      <c r="X23" s="179">
        <v>391.20081856999997</v>
      </c>
      <c r="Y23" s="176">
        <v>359.84304565000002</v>
      </c>
      <c r="Z23" s="176">
        <v>376.04312351999999</v>
      </c>
      <c r="AA23" s="176">
        <v>339.84899868999997</v>
      </c>
      <c r="AB23" s="176">
        <v>363.62761970000003</v>
      </c>
      <c r="AC23" s="176">
        <v>323.56990230000002</v>
      </c>
      <c r="AD23" s="176">
        <v>138.61152523000001</v>
      </c>
      <c r="AE23" s="176">
        <v>208.47602001999999</v>
      </c>
      <c r="AF23" s="176">
        <v>311.79198284000006</v>
      </c>
      <c r="AG23" s="176">
        <v>205.78744046999998</v>
      </c>
      <c r="AH23" s="176">
        <v>296.43211378999996</v>
      </c>
      <c r="AI23" s="176">
        <v>309.29114276000001</v>
      </c>
      <c r="AJ23" s="176">
        <v>345.47701754000002</v>
      </c>
      <c r="AK23" s="193">
        <v>334.98662872</v>
      </c>
      <c r="AL23" s="176"/>
      <c r="AM23" s="176"/>
      <c r="AN23" s="176"/>
    </row>
    <row r="24" spans="2:40">
      <c r="B24" s="30" t="s">
        <v>266</v>
      </c>
      <c r="C24" s="70" t="s">
        <v>267</v>
      </c>
      <c r="D24" s="70" t="s">
        <v>27</v>
      </c>
      <c r="E24" s="176">
        <v>0</v>
      </c>
      <c r="F24" s="176">
        <v>0</v>
      </c>
      <c r="G24" s="176">
        <v>0</v>
      </c>
      <c r="H24" s="176">
        <v>0</v>
      </c>
      <c r="I24" s="176">
        <v>0</v>
      </c>
      <c r="J24" s="176">
        <v>0</v>
      </c>
      <c r="K24" s="176">
        <v>0</v>
      </c>
      <c r="L24" s="176">
        <v>0</v>
      </c>
      <c r="M24" s="176">
        <v>0</v>
      </c>
      <c r="N24" s="176">
        <v>0</v>
      </c>
      <c r="O24" s="176">
        <v>0</v>
      </c>
      <c r="P24" s="176">
        <v>0</v>
      </c>
      <c r="Q24" s="176">
        <v>0</v>
      </c>
      <c r="R24" s="176">
        <v>0</v>
      </c>
      <c r="S24" s="176">
        <v>0</v>
      </c>
      <c r="T24" s="176">
        <v>0</v>
      </c>
      <c r="U24" s="176">
        <v>0</v>
      </c>
      <c r="V24" s="176">
        <v>0</v>
      </c>
      <c r="W24" s="176">
        <v>0</v>
      </c>
      <c r="X24" s="176"/>
      <c r="Y24" s="176">
        <v>0</v>
      </c>
      <c r="Z24" s="176">
        <v>0</v>
      </c>
      <c r="AA24" s="176">
        <v>0</v>
      </c>
      <c r="AB24" s="176">
        <v>0</v>
      </c>
      <c r="AC24" s="176">
        <v>0</v>
      </c>
      <c r="AD24" s="176">
        <v>0</v>
      </c>
      <c r="AE24" s="176">
        <v>0</v>
      </c>
      <c r="AF24" s="176">
        <v>0</v>
      </c>
      <c r="AG24" s="176">
        <v>0</v>
      </c>
      <c r="AH24" s="176">
        <v>0</v>
      </c>
      <c r="AI24" s="176">
        <v>0</v>
      </c>
      <c r="AJ24" s="176">
        <v>0</v>
      </c>
      <c r="AK24" s="176">
        <v>0</v>
      </c>
      <c r="AL24" s="176">
        <v>0</v>
      </c>
      <c r="AM24" s="176">
        <v>0</v>
      </c>
      <c r="AN24" s="176">
        <v>0</v>
      </c>
    </row>
    <row r="25" spans="2:40">
      <c r="B25" s="30" t="s">
        <v>268</v>
      </c>
      <c r="C25" s="70" t="s">
        <v>269</v>
      </c>
      <c r="D25" s="70" t="s">
        <v>27</v>
      </c>
      <c r="E25" s="176">
        <v>0</v>
      </c>
      <c r="F25" s="176">
        <v>0</v>
      </c>
      <c r="G25" s="176">
        <v>0</v>
      </c>
      <c r="H25" s="176">
        <v>0</v>
      </c>
      <c r="I25" s="176">
        <v>0</v>
      </c>
      <c r="J25" s="176">
        <v>0</v>
      </c>
      <c r="K25" s="176">
        <v>0</v>
      </c>
      <c r="L25" s="176">
        <v>0</v>
      </c>
      <c r="M25" s="176">
        <v>0</v>
      </c>
      <c r="N25" s="176">
        <v>0</v>
      </c>
      <c r="O25" s="176">
        <v>0</v>
      </c>
      <c r="P25" s="176">
        <v>0</v>
      </c>
      <c r="Q25" s="176">
        <v>0</v>
      </c>
      <c r="R25" s="176">
        <v>0</v>
      </c>
      <c r="S25" s="176">
        <v>0</v>
      </c>
      <c r="T25" s="176">
        <v>0</v>
      </c>
      <c r="U25" s="176">
        <v>0</v>
      </c>
      <c r="V25" s="176">
        <v>0</v>
      </c>
      <c r="W25" s="176">
        <v>0</v>
      </c>
      <c r="X25" s="176"/>
      <c r="Y25" s="176">
        <v>0</v>
      </c>
      <c r="Z25" s="176">
        <v>0</v>
      </c>
      <c r="AA25" s="176">
        <v>0</v>
      </c>
      <c r="AB25" s="176">
        <v>0</v>
      </c>
      <c r="AC25" s="176">
        <v>0</v>
      </c>
      <c r="AD25" s="176">
        <v>0</v>
      </c>
      <c r="AE25" s="176">
        <v>0</v>
      </c>
      <c r="AF25" s="176">
        <v>0</v>
      </c>
      <c r="AG25" s="176">
        <v>0</v>
      </c>
      <c r="AH25" s="176">
        <v>0</v>
      </c>
      <c r="AI25" s="176">
        <v>0</v>
      </c>
      <c r="AJ25" s="176">
        <v>0</v>
      </c>
      <c r="AK25" s="176">
        <v>0</v>
      </c>
      <c r="AL25" s="176">
        <v>0</v>
      </c>
      <c r="AM25" s="176">
        <v>0</v>
      </c>
      <c r="AN25" s="176">
        <v>0</v>
      </c>
    </row>
    <row r="26" spans="2:40">
      <c r="B26" s="30" t="s">
        <v>270</v>
      </c>
      <c r="C26" s="70" t="s">
        <v>271</v>
      </c>
      <c r="D26" s="70" t="s">
        <v>27</v>
      </c>
      <c r="E26" s="180">
        <v>10.95487926</v>
      </c>
      <c r="F26" s="180">
        <v>11.88757741</v>
      </c>
      <c r="G26" s="180">
        <v>11.43270042</v>
      </c>
      <c r="H26" s="180">
        <v>10.524850319999999</v>
      </c>
      <c r="I26" s="180">
        <v>9.6488610900000005</v>
      </c>
      <c r="J26" s="180">
        <v>13.59519004</v>
      </c>
      <c r="K26" s="180">
        <v>13.272629829999998</v>
      </c>
      <c r="L26" s="180">
        <v>11.519961809999998</v>
      </c>
      <c r="M26" s="180">
        <v>10.642023050000001</v>
      </c>
      <c r="N26" s="180">
        <v>11.94382749</v>
      </c>
      <c r="O26" s="180">
        <v>8.2704291799999989</v>
      </c>
      <c r="P26" s="180">
        <v>9.9197307600000002</v>
      </c>
      <c r="Q26" s="180">
        <v>9.0695743399999991</v>
      </c>
      <c r="R26" s="180">
        <v>16.43225769</v>
      </c>
      <c r="S26" s="180">
        <v>9.4379136399999997</v>
      </c>
      <c r="T26" s="180">
        <v>8.9481425399999992</v>
      </c>
      <c r="U26" s="180">
        <v>7.6362759000000002</v>
      </c>
      <c r="V26" s="180">
        <v>10.132744980000002</v>
      </c>
      <c r="W26" s="180">
        <v>8.8984365800000003</v>
      </c>
      <c r="X26" s="180">
        <v>9.0430928699999988</v>
      </c>
      <c r="Y26" s="176">
        <v>7.3648379199999994</v>
      </c>
      <c r="Z26" s="176">
        <v>9.1893469899999989</v>
      </c>
      <c r="AA26" s="176">
        <v>10.293697529999999</v>
      </c>
      <c r="AB26" s="176">
        <v>8.2412328200000005</v>
      </c>
      <c r="AC26" s="176">
        <v>6.40220302</v>
      </c>
      <c r="AD26" s="176">
        <v>2.9861138399999998</v>
      </c>
      <c r="AE26" s="176">
        <v>4.1499257300000005</v>
      </c>
      <c r="AF26" s="176">
        <v>8.1484939999999995</v>
      </c>
      <c r="AG26" s="176">
        <v>6.1340662999999989</v>
      </c>
      <c r="AH26" s="176">
        <v>9.1389145599999999</v>
      </c>
      <c r="AI26" s="176">
        <v>10.208616020000001</v>
      </c>
      <c r="AJ26" s="176">
        <v>9.7920236499999991</v>
      </c>
      <c r="AK26" s="193">
        <v>9.8559169299999994</v>
      </c>
      <c r="AL26" s="176"/>
      <c r="AM26" s="176"/>
      <c r="AN26" s="176"/>
    </row>
    <row r="27" spans="2:40">
      <c r="B27" s="30" t="s">
        <v>272</v>
      </c>
      <c r="C27" s="69" t="s">
        <v>273</v>
      </c>
      <c r="D27" s="69" t="s">
        <v>27</v>
      </c>
      <c r="E27" s="176">
        <v>57.924077199999999</v>
      </c>
      <c r="F27" s="176">
        <v>156.30706670000001</v>
      </c>
      <c r="G27" s="176">
        <v>109.38245128000001</v>
      </c>
      <c r="H27" s="176">
        <v>130.19779482999999</v>
      </c>
      <c r="I27" s="176">
        <v>98.469363579999992</v>
      </c>
      <c r="J27" s="176">
        <v>111.32171058</v>
      </c>
      <c r="K27" s="176">
        <v>147.232859921</v>
      </c>
      <c r="L27" s="176">
        <v>247.19029458000003</v>
      </c>
      <c r="M27" s="176">
        <v>158.21345513999998</v>
      </c>
      <c r="N27" s="176">
        <v>161.11776501999998</v>
      </c>
      <c r="O27" s="176">
        <v>154.28886147</v>
      </c>
      <c r="P27" s="176">
        <v>165.19344212999999</v>
      </c>
      <c r="Q27" s="176">
        <v>155.00697663999998</v>
      </c>
      <c r="R27" s="176">
        <v>156.19066223999999</v>
      </c>
      <c r="S27" s="176">
        <v>152.96663350999998</v>
      </c>
      <c r="T27" s="176">
        <v>147.73886364999998</v>
      </c>
      <c r="U27" s="176">
        <v>151.82471963999998</v>
      </c>
      <c r="V27" s="176">
        <v>152.45008443</v>
      </c>
      <c r="W27" s="176">
        <v>143.42700171999996</v>
      </c>
      <c r="X27" s="176">
        <v>159.99169410000002</v>
      </c>
      <c r="Y27" s="176">
        <v>144.85545948999999</v>
      </c>
      <c r="Z27" s="193">
        <v>148.96413136999999</v>
      </c>
      <c r="AA27" s="176">
        <v>146.82251471000001</v>
      </c>
      <c r="AB27" s="176">
        <v>156.13443497000003</v>
      </c>
      <c r="AC27" s="176">
        <v>131.92353271000002</v>
      </c>
      <c r="AD27" s="176">
        <v>42.254904509999996</v>
      </c>
      <c r="AE27" s="176">
        <v>85.221114740000004</v>
      </c>
      <c r="AF27" s="176">
        <v>132.60760084999998</v>
      </c>
      <c r="AG27" s="176">
        <v>92.910921020000004</v>
      </c>
      <c r="AH27" s="176">
        <v>132.01508545000002</v>
      </c>
      <c r="AI27" s="176">
        <v>128.99240244999999</v>
      </c>
      <c r="AJ27" s="176">
        <v>134.22987376999998</v>
      </c>
      <c r="AK27" s="193">
        <v>137.75241446999999</v>
      </c>
      <c r="AL27" s="176"/>
      <c r="AM27" s="176"/>
      <c r="AN27" s="176"/>
    </row>
    <row r="28" spans="2:40">
      <c r="B28" s="30" t="s">
        <v>274</v>
      </c>
      <c r="C28" s="69" t="s">
        <v>275</v>
      </c>
      <c r="D28" s="69" t="s">
        <v>27</v>
      </c>
      <c r="E28" s="176">
        <v>0</v>
      </c>
      <c r="F28" s="176">
        <v>0</v>
      </c>
      <c r="G28" s="176">
        <v>0</v>
      </c>
      <c r="H28" s="176">
        <v>0</v>
      </c>
      <c r="I28" s="176">
        <v>0</v>
      </c>
      <c r="J28" s="176">
        <v>0</v>
      </c>
      <c r="K28" s="176">
        <v>0</v>
      </c>
      <c r="L28" s="176">
        <v>0</v>
      </c>
      <c r="M28" s="176">
        <v>0</v>
      </c>
      <c r="N28" s="176">
        <v>0</v>
      </c>
      <c r="O28" s="176">
        <v>0</v>
      </c>
      <c r="P28" s="176">
        <v>0</v>
      </c>
      <c r="Q28" s="176">
        <v>0</v>
      </c>
      <c r="R28" s="176">
        <v>0</v>
      </c>
      <c r="S28" s="176">
        <v>0</v>
      </c>
      <c r="T28" s="176">
        <v>0</v>
      </c>
      <c r="U28" s="176">
        <v>0</v>
      </c>
      <c r="V28" s="176">
        <v>0</v>
      </c>
      <c r="W28" s="176">
        <v>0</v>
      </c>
      <c r="X28" s="176"/>
      <c r="Y28" s="176">
        <v>0</v>
      </c>
      <c r="Z28" s="176">
        <v>0</v>
      </c>
      <c r="AA28" s="176">
        <v>0</v>
      </c>
      <c r="AB28" s="176">
        <v>0</v>
      </c>
      <c r="AC28" s="176">
        <v>0</v>
      </c>
      <c r="AD28" s="176">
        <v>0</v>
      </c>
      <c r="AE28" s="176">
        <v>0</v>
      </c>
      <c r="AF28" s="176">
        <v>0</v>
      </c>
      <c r="AG28" s="176">
        <v>0</v>
      </c>
      <c r="AH28" s="176">
        <v>0</v>
      </c>
      <c r="AI28" s="176">
        <v>0</v>
      </c>
      <c r="AJ28" s="176">
        <v>0</v>
      </c>
      <c r="AK28" s="176">
        <v>0</v>
      </c>
      <c r="AL28" s="176">
        <v>0</v>
      </c>
      <c r="AM28" s="176">
        <v>0</v>
      </c>
      <c r="AN28" s="176">
        <v>0</v>
      </c>
    </row>
    <row r="29" spans="2:40">
      <c r="B29" s="30" t="s">
        <v>276</v>
      </c>
      <c r="C29" s="69" t="s">
        <v>277</v>
      </c>
      <c r="D29" s="69" t="s">
        <v>27</v>
      </c>
      <c r="E29" s="176">
        <v>132.64055297999997</v>
      </c>
      <c r="F29" s="176">
        <v>123.27436585999999</v>
      </c>
      <c r="G29" s="176">
        <v>103.71470890000002</v>
      </c>
      <c r="H29" s="176">
        <v>122.22664714</v>
      </c>
      <c r="I29" s="176">
        <v>112.98218101000001</v>
      </c>
      <c r="J29" s="176">
        <v>119.49245009000001</v>
      </c>
      <c r="K29" s="176">
        <v>116.85123170999999</v>
      </c>
      <c r="L29" s="176">
        <v>117.93190798999998</v>
      </c>
      <c r="M29" s="176">
        <v>122.77342531000001</v>
      </c>
      <c r="N29" s="176">
        <v>118.71548924000001</v>
      </c>
      <c r="O29" s="176">
        <v>117.36702697999999</v>
      </c>
      <c r="P29" s="176">
        <v>124.97580633999999</v>
      </c>
      <c r="Q29" s="176">
        <v>142.38371796000001</v>
      </c>
      <c r="R29" s="176">
        <v>151.20501223000002</v>
      </c>
      <c r="S29" s="176">
        <v>146.42126947</v>
      </c>
      <c r="T29" s="176">
        <v>142.33495463</v>
      </c>
      <c r="U29" s="176">
        <v>158.47341462999998</v>
      </c>
      <c r="V29" s="176">
        <v>157.81824428000002</v>
      </c>
      <c r="W29" s="176">
        <v>155.96500811000001</v>
      </c>
      <c r="X29" s="176">
        <v>173.16444866000001</v>
      </c>
      <c r="Y29" s="176">
        <v>163.61028614</v>
      </c>
      <c r="Z29" s="176">
        <v>171.73283812</v>
      </c>
      <c r="AA29" s="176">
        <v>166.09377063999997</v>
      </c>
      <c r="AB29" s="176">
        <v>175.08639628</v>
      </c>
      <c r="AC29" s="176">
        <v>169.93682792999999</v>
      </c>
      <c r="AD29" s="176">
        <v>161.46145891</v>
      </c>
      <c r="AE29" s="176">
        <v>161.33576808999999</v>
      </c>
      <c r="AF29" s="176">
        <v>187.03455342000001</v>
      </c>
      <c r="AG29" s="176">
        <v>171.39360069</v>
      </c>
      <c r="AH29" s="176">
        <v>162.73966207000001</v>
      </c>
      <c r="AI29" s="176">
        <v>182.73771879</v>
      </c>
      <c r="AJ29" s="176">
        <v>177.73805504000001</v>
      </c>
      <c r="AK29" s="193">
        <v>189.40038305000002</v>
      </c>
      <c r="AL29" s="176"/>
      <c r="AM29" s="176"/>
      <c r="AN29" s="176"/>
    </row>
    <row r="30" spans="2:40">
      <c r="B30" s="30" t="s">
        <v>278</v>
      </c>
      <c r="C30" s="69" t="s">
        <v>279</v>
      </c>
      <c r="D30" s="69" t="s">
        <v>27</v>
      </c>
      <c r="E30" s="179">
        <f>+E31+E32</f>
        <v>86.307460539999994</v>
      </c>
      <c r="F30" s="179">
        <f t="shared" ref="F30:AJ30" si="18">+F31+F32</f>
        <v>31.70296184</v>
      </c>
      <c r="G30" s="179">
        <f t="shared" si="18"/>
        <v>11.887326440000001</v>
      </c>
      <c r="H30" s="179">
        <f t="shared" si="18"/>
        <v>11.281227489999999</v>
      </c>
      <c r="I30" s="179">
        <f t="shared" si="18"/>
        <v>97.512159659999995</v>
      </c>
      <c r="J30" s="179">
        <f t="shared" si="18"/>
        <v>27.681008140000003</v>
      </c>
      <c r="K30" s="179">
        <f t="shared" si="18"/>
        <v>11.923275360000002</v>
      </c>
      <c r="L30" s="179">
        <f t="shared" si="18"/>
        <v>8.1255302199999981</v>
      </c>
      <c r="M30" s="179">
        <f t="shared" si="18"/>
        <v>103.41603974000002</v>
      </c>
      <c r="N30" s="179">
        <f t="shared" si="18"/>
        <v>28.428200489999995</v>
      </c>
      <c r="O30" s="179">
        <f t="shared" si="18"/>
        <v>11.674766010000001</v>
      </c>
      <c r="P30" s="179">
        <f t="shared" si="18"/>
        <v>6.3446369600000008</v>
      </c>
      <c r="Q30" s="179">
        <f t="shared" si="18"/>
        <v>104.54306824999999</v>
      </c>
      <c r="R30" s="179">
        <f t="shared" si="18"/>
        <v>23.985988249999998</v>
      </c>
      <c r="S30" s="179">
        <f t="shared" si="18"/>
        <v>12.072225809999999</v>
      </c>
      <c r="T30" s="179">
        <f t="shared" si="18"/>
        <v>6.3038956599999993</v>
      </c>
      <c r="U30" s="179">
        <f t="shared" si="18"/>
        <v>108.16169159</v>
      </c>
      <c r="V30" s="179">
        <f t="shared" si="18"/>
        <v>25.886662760000004</v>
      </c>
      <c r="W30" s="179">
        <f t="shared" si="18"/>
        <v>11.833524310000001</v>
      </c>
      <c r="X30" s="179">
        <f t="shared" si="18"/>
        <v>5.8032625299999996</v>
      </c>
      <c r="Y30" s="179">
        <f t="shared" si="18"/>
        <v>110.08511569999999</v>
      </c>
      <c r="Z30" s="179">
        <f t="shared" si="18"/>
        <v>23.034238059999996</v>
      </c>
      <c r="AA30" s="179">
        <f t="shared" si="18"/>
        <v>11.4300462</v>
      </c>
      <c r="AB30" s="179">
        <f t="shared" si="18"/>
        <v>8.9921280900000014</v>
      </c>
      <c r="AC30" s="179">
        <f t="shared" si="18"/>
        <v>37.770432360000001</v>
      </c>
      <c r="AD30" s="179">
        <f t="shared" si="18"/>
        <v>20.878973529999996</v>
      </c>
      <c r="AE30" s="179">
        <f t="shared" si="18"/>
        <v>61.393207269999998</v>
      </c>
      <c r="AF30" s="179">
        <f t="shared" si="18"/>
        <v>13.771193480000001</v>
      </c>
      <c r="AG30" s="179">
        <f t="shared" si="18"/>
        <v>79.892746670000008</v>
      </c>
      <c r="AH30" s="179">
        <f t="shared" si="18"/>
        <v>35.816529709999998</v>
      </c>
      <c r="AI30" s="179">
        <f t="shared" si="18"/>
        <v>16.506004700000002</v>
      </c>
      <c r="AJ30" s="179">
        <f t="shared" si="18"/>
        <v>10.41602039</v>
      </c>
      <c r="AK30" s="211">
        <f>+AK31+AK32</f>
        <v>107.48820947</v>
      </c>
      <c r="AL30" s="179"/>
      <c r="AM30" s="179"/>
      <c r="AN30" s="179"/>
    </row>
    <row r="31" spans="2:40">
      <c r="B31" s="30" t="s">
        <v>280</v>
      </c>
      <c r="C31" s="70" t="s">
        <v>281</v>
      </c>
      <c r="D31" s="70" t="s">
        <v>27</v>
      </c>
      <c r="E31" s="176">
        <v>0</v>
      </c>
      <c r="F31" s="176">
        <v>0</v>
      </c>
      <c r="G31" s="176">
        <v>0</v>
      </c>
      <c r="H31" s="176">
        <v>0</v>
      </c>
      <c r="I31" s="176">
        <v>0</v>
      </c>
      <c r="J31" s="176">
        <v>0</v>
      </c>
      <c r="K31" s="176">
        <v>0</v>
      </c>
      <c r="L31" s="176">
        <v>0</v>
      </c>
      <c r="M31" s="176">
        <v>0</v>
      </c>
      <c r="N31" s="176">
        <v>0</v>
      </c>
      <c r="O31" s="176">
        <v>0</v>
      </c>
      <c r="P31" s="176">
        <v>0</v>
      </c>
      <c r="Q31" s="176">
        <v>0</v>
      </c>
      <c r="R31" s="176">
        <v>0</v>
      </c>
      <c r="S31" s="176">
        <v>0</v>
      </c>
      <c r="T31" s="176">
        <v>0</v>
      </c>
      <c r="U31" s="176">
        <v>0</v>
      </c>
      <c r="V31" s="176">
        <v>0</v>
      </c>
      <c r="W31" s="176">
        <v>0</v>
      </c>
      <c r="X31" s="176"/>
      <c r="Y31" s="176">
        <v>0</v>
      </c>
      <c r="Z31" s="176">
        <v>0</v>
      </c>
      <c r="AA31" s="176">
        <v>0</v>
      </c>
      <c r="AB31" s="176">
        <v>0</v>
      </c>
      <c r="AC31" s="176">
        <v>0</v>
      </c>
      <c r="AD31" s="176">
        <v>0</v>
      </c>
      <c r="AE31" s="176">
        <v>0</v>
      </c>
      <c r="AF31" s="176">
        <v>0</v>
      </c>
      <c r="AG31" s="176">
        <v>0</v>
      </c>
      <c r="AH31" s="176">
        <v>0</v>
      </c>
      <c r="AI31" s="176">
        <v>0</v>
      </c>
      <c r="AJ31" s="176">
        <v>0</v>
      </c>
      <c r="AK31" s="176">
        <v>0</v>
      </c>
      <c r="AL31" s="176">
        <v>0</v>
      </c>
      <c r="AM31" s="176">
        <v>0</v>
      </c>
      <c r="AN31" s="176">
        <v>0</v>
      </c>
    </row>
    <row r="32" spans="2:40">
      <c r="B32" s="30" t="s">
        <v>282</v>
      </c>
      <c r="C32" s="70" t="s">
        <v>283</v>
      </c>
      <c r="D32" s="70" t="s">
        <v>27</v>
      </c>
      <c r="E32" s="179">
        <v>86.307460539999994</v>
      </c>
      <c r="F32" s="179">
        <v>31.70296184</v>
      </c>
      <c r="G32" s="179">
        <v>11.887326440000001</v>
      </c>
      <c r="H32" s="179">
        <v>11.281227489999999</v>
      </c>
      <c r="I32" s="179">
        <v>97.512159659999995</v>
      </c>
      <c r="J32" s="179">
        <v>27.681008140000003</v>
      </c>
      <c r="K32" s="179">
        <v>11.923275360000002</v>
      </c>
      <c r="L32" s="179">
        <v>8.1255302199999981</v>
      </c>
      <c r="M32" s="179">
        <v>103.41603974000002</v>
      </c>
      <c r="N32" s="179">
        <v>28.428200489999995</v>
      </c>
      <c r="O32" s="179">
        <v>11.674766010000001</v>
      </c>
      <c r="P32" s="179">
        <v>6.3446369600000008</v>
      </c>
      <c r="Q32" s="179">
        <v>104.54306824999999</v>
      </c>
      <c r="R32" s="179">
        <v>23.985988249999998</v>
      </c>
      <c r="S32" s="179">
        <v>12.072225809999999</v>
      </c>
      <c r="T32" s="179">
        <v>6.3038956599999993</v>
      </c>
      <c r="U32" s="179">
        <v>108.16169159</v>
      </c>
      <c r="V32" s="179">
        <v>25.886662760000004</v>
      </c>
      <c r="W32" s="179">
        <v>11.833524310000001</v>
      </c>
      <c r="X32" s="179">
        <v>5.8032625299999996</v>
      </c>
      <c r="Y32" s="176">
        <v>110.08511569999999</v>
      </c>
      <c r="Z32" s="176">
        <v>23.034238059999996</v>
      </c>
      <c r="AA32" s="176">
        <v>11.4300462</v>
      </c>
      <c r="AB32" s="176">
        <v>8.9921280900000014</v>
      </c>
      <c r="AC32" s="193">
        <v>37.770432360000001</v>
      </c>
      <c r="AD32" s="176">
        <v>20.878973529999996</v>
      </c>
      <c r="AE32" s="176">
        <v>61.393207269999998</v>
      </c>
      <c r="AF32" s="176">
        <v>13.771193480000001</v>
      </c>
      <c r="AG32" s="176">
        <v>79.892746670000008</v>
      </c>
      <c r="AH32" s="176">
        <v>35.816529709999998</v>
      </c>
      <c r="AI32" s="176">
        <v>16.506004700000002</v>
      </c>
      <c r="AJ32" s="176">
        <v>10.41602039</v>
      </c>
      <c r="AK32" s="193">
        <v>107.48820947</v>
      </c>
      <c r="AL32" s="176"/>
      <c r="AM32" s="176"/>
      <c r="AN32" s="176"/>
    </row>
    <row r="33" spans="2:40">
      <c r="B33" s="30" t="s">
        <v>284</v>
      </c>
      <c r="C33" s="69" t="s">
        <v>285</v>
      </c>
      <c r="D33" s="69" t="s">
        <v>27</v>
      </c>
      <c r="E33" s="180">
        <v>0</v>
      </c>
      <c r="F33" s="180">
        <v>0</v>
      </c>
      <c r="G33" s="180">
        <v>0</v>
      </c>
      <c r="H33" s="180">
        <v>0</v>
      </c>
      <c r="I33" s="180">
        <v>0</v>
      </c>
      <c r="J33" s="180">
        <v>0</v>
      </c>
      <c r="K33" s="180">
        <v>0</v>
      </c>
      <c r="L33" s="180">
        <v>0</v>
      </c>
      <c r="M33" s="180">
        <v>0</v>
      </c>
      <c r="N33" s="180">
        <v>0</v>
      </c>
      <c r="O33" s="180">
        <v>0</v>
      </c>
      <c r="P33" s="180">
        <v>0</v>
      </c>
      <c r="Q33" s="180">
        <v>0</v>
      </c>
      <c r="R33" s="180">
        <v>0</v>
      </c>
      <c r="S33" s="180">
        <v>0</v>
      </c>
      <c r="T33" s="180">
        <v>0</v>
      </c>
      <c r="U33" s="180">
        <v>0</v>
      </c>
      <c r="V33" s="180">
        <v>0</v>
      </c>
      <c r="W33" s="180">
        <v>0</v>
      </c>
      <c r="X33" s="180"/>
      <c r="Y33" s="176">
        <v>0</v>
      </c>
      <c r="Z33" s="176">
        <v>0</v>
      </c>
      <c r="AA33" s="176">
        <v>0</v>
      </c>
      <c r="AB33" s="176">
        <v>0</v>
      </c>
      <c r="AC33" s="176">
        <v>0</v>
      </c>
      <c r="AD33" s="176">
        <v>0</v>
      </c>
      <c r="AE33" s="176">
        <v>0</v>
      </c>
      <c r="AF33" s="176">
        <v>0</v>
      </c>
      <c r="AG33" s="176">
        <v>0</v>
      </c>
      <c r="AH33" s="176">
        <v>0</v>
      </c>
      <c r="AI33" s="176">
        <v>0</v>
      </c>
      <c r="AJ33" s="176">
        <v>0</v>
      </c>
      <c r="AK33" s="176">
        <v>0</v>
      </c>
      <c r="AL33" s="176">
        <v>0</v>
      </c>
      <c r="AM33" s="176">
        <v>0</v>
      </c>
      <c r="AN33" s="176">
        <v>0</v>
      </c>
    </row>
    <row r="34" spans="2:40">
      <c r="B34" s="199" t="s">
        <v>286</v>
      </c>
      <c r="C34" s="198" t="s">
        <v>287</v>
      </c>
      <c r="D34" s="68" t="s">
        <v>27</v>
      </c>
      <c r="E34" s="177">
        <f>SUM(E35:E40)</f>
        <v>229.45581682</v>
      </c>
      <c r="F34" s="177">
        <f t="shared" ref="F34:AB34" si="19">SUM(F35:F40)</f>
        <v>-47.506575359999999</v>
      </c>
      <c r="G34" s="177">
        <f t="shared" si="19"/>
        <v>97.940669450000001</v>
      </c>
      <c r="H34" s="177">
        <f t="shared" si="19"/>
        <v>101.49169673</v>
      </c>
      <c r="I34" s="177">
        <f t="shared" si="19"/>
        <v>100.22449880000001</v>
      </c>
      <c r="J34" s="177">
        <f t="shared" si="19"/>
        <v>97.926633349999989</v>
      </c>
      <c r="K34" s="177">
        <f t="shared" si="19"/>
        <v>97.718265160000001</v>
      </c>
      <c r="L34" s="177">
        <f t="shared" si="19"/>
        <v>94.803038739999977</v>
      </c>
      <c r="M34" s="177">
        <f t="shared" si="19"/>
        <v>81.983289620000008</v>
      </c>
      <c r="N34" s="177">
        <f t="shared" si="19"/>
        <v>78.927412349999997</v>
      </c>
      <c r="O34" s="177">
        <f t="shared" si="19"/>
        <v>90.725540669999987</v>
      </c>
      <c r="P34" s="177">
        <f t="shared" si="19"/>
        <v>103.25240462999999</v>
      </c>
      <c r="Q34" s="177">
        <f t="shared" si="19"/>
        <v>78.790422680000006</v>
      </c>
      <c r="R34" s="177">
        <f t="shared" si="19"/>
        <v>78.989399090000006</v>
      </c>
      <c r="S34" s="177">
        <f t="shared" si="19"/>
        <v>96.264786450000003</v>
      </c>
      <c r="T34" s="177">
        <f t="shared" si="19"/>
        <v>104.09723468999999</v>
      </c>
      <c r="U34" s="177">
        <f t="shared" si="19"/>
        <v>77.707188340000002</v>
      </c>
      <c r="V34" s="177">
        <f t="shared" si="19"/>
        <v>75.541258970000001</v>
      </c>
      <c r="W34" s="177">
        <f t="shared" si="19"/>
        <v>85.727091990000005</v>
      </c>
      <c r="X34" s="177">
        <f t="shared" si="19"/>
        <v>98.651157339999997</v>
      </c>
      <c r="Y34" s="177">
        <f t="shared" si="19"/>
        <v>70.856695619999996</v>
      </c>
      <c r="Z34" s="177">
        <f t="shared" si="19"/>
        <v>74.826834239999997</v>
      </c>
      <c r="AA34" s="177">
        <f t="shared" si="19"/>
        <v>80.355945730000002</v>
      </c>
      <c r="AB34" s="177">
        <f t="shared" si="19"/>
        <v>93.741014279999987</v>
      </c>
      <c r="AC34" s="177">
        <f t="shared" ref="AC34:AJ34" si="20">SUM(AC35:AC40)</f>
        <v>60.257730029999998</v>
      </c>
      <c r="AD34" s="177">
        <f t="shared" si="20"/>
        <v>35.275734479999997</v>
      </c>
      <c r="AE34" s="177">
        <f t="shared" si="20"/>
        <v>46.851707279999999</v>
      </c>
      <c r="AF34" s="177">
        <f t="shared" si="20"/>
        <v>74.434001730000006</v>
      </c>
      <c r="AG34" s="177">
        <f t="shared" si="20"/>
        <v>46.93032625</v>
      </c>
      <c r="AH34" s="177">
        <f t="shared" si="20"/>
        <v>64.854764329999995</v>
      </c>
      <c r="AI34" s="177">
        <f t="shared" si="20"/>
        <v>80.016230400000012</v>
      </c>
      <c r="AJ34" s="177">
        <f t="shared" si="20"/>
        <v>94.987409159999999</v>
      </c>
      <c r="AK34" s="209">
        <f t="shared" ref="AK34:AN34" si="21">SUM(AK35:AK40)</f>
        <v>70.743713749999998</v>
      </c>
      <c r="AL34" s="177">
        <f t="shared" si="21"/>
        <v>0</v>
      </c>
      <c r="AM34" s="177">
        <f t="shared" si="21"/>
        <v>0</v>
      </c>
      <c r="AN34" s="177">
        <f t="shared" si="21"/>
        <v>0</v>
      </c>
    </row>
    <row r="35" spans="2:40">
      <c r="B35" s="30" t="s">
        <v>288</v>
      </c>
      <c r="C35" s="69" t="s">
        <v>289</v>
      </c>
      <c r="D35" s="69" t="s">
        <v>27</v>
      </c>
      <c r="E35" s="176">
        <v>229.45581682</v>
      </c>
      <c r="F35" s="176">
        <v>-47.506575359999999</v>
      </c>
      <c r="G35" s="176">
        <v>97.940669450000001</v>
      </c>
      <c r="H35" s="176">
        <v>101.49169673</v>
      </c>
      <c r="I35" s="176">
        <v>100.22449880000001</v>
      </c>
      <c r="J35" s="176">
        <v>97.926633349999989</v>
      </c>
      <c r="K35" s="176">
        <v>97.718265160000001</v>
      </c>
      <c r="L35" s="176">
        <v>94.803038739999977</v>
      </c>
      <c r="M35" s="176">
        <v>81.983289620000008</v>
      </c>
      <c r="N35" s="176">
        <v>78.927310349999999</v>
      </c>
      <c r="O35" s="176">
        <v>90.725540669999987</v>
      </c>
      <c r="P35" s="176">
        <v>103.25240462999999</v>
      </c>
      <c r="Q35" s="176">
        <v>78.790372680000004</v>
      </c>
      <c r="R35" s="176">
        <v>78.989399090000006</v>
      </c>
      <c r="S35" s="176">
        <v>96.264786450000003</v>
      </c>
      <c r="T35" s="176">
        <v>104.09718468999999</v>
      </c>
      <c r="U35" s="176">
        <v>77.707038339999997</v>
      </c>
      <c r="V35" s="176">
        <v>75.541258970000001</v>
      </c>
      <c r="W35" s="176">
        <v>85.727091990000005</v>
      </c>
      <c r="X35" s="176">
        <v>98.651157339999997</v>
      </c>
      <c r="Y35" s="176">
        <v>70.856695619999996</v>
      </c>
      <c r="Z35" s="176">
        <v>74.826834239999997</v>
      </c>
      <c r="AA35" s="176">
        <v>80.355945730000002</v>
      </c>
      <c r="AB35" s="176">
        <v>93.726592279999991</v>
      </c>
      <c r="AC35" s="176">
        <v>60.257730029999998</v>
      </c>
      <c r="AD35" s="176">
        <v>35.275734479999997</v>
      </c>
      <c r="AE35" s="176">
        <v>46.851707279999999</v>
      </c>
      <c r="AF35" s="176">
        <v>74.434001730000006</v>
      </c>
      <c r="AG35" s="176">
        <v>46.93032625</v>
      </c>
      <c r="AH35" s="176">
        <v>64.854764329999995</v>
      </c>
      <c r="AI35" s="176">
        <v>80.016230400000012</v>
      </c>
      <c r="AJ35" s="176">
        <v>94.987409159999999</v>
      </c>
      <c r="AK35" s="193">
        <v>70.743713749999998</v>
      </c>
      <c r="AL35" s="176"/>
      <c r="AM35" s="176"/>
      <c r="AN35" s="176"/>
    </row>
    <row r="36" spans="2:40">
      <c r="B36" s="30" t="s">
        <v>290</v>
      </c>
      <c r="C36" s="69" t="s">
        <v>291</v>
      </c>
      <c r="D36" s="69" t="s">
        <v>27</v>
      </c>
      <c r="E36" s="176">
        <v>0</v>
      </c>
      <c r="F36" s="176">
        <v>0</v>
      </c>
      <c r="G36" s="176">
        <v>0</v>
      </c>
      <c r="H36" s="176">
        <v>0</v>
      </c>
      <c r="I36" s="176">
        <v>0</v>
      </c>
      <c r="J36" s="176">
        <v>0</v>
      </c>
      <c r="K36" s="176">
        <v>0</v>
      </c>
      <c r="L36" s="176">
        <v>0</v>
      </c>
      <c r="M36" s="176">
        <v>0</v>
      </c>
      <c r="N36" s="176">
        <v>1.02E-4</v>
      </c>
      <c r="O36" s="176">
        <v>0</v>
      </c>
      <c r="P36" s="176">
        <v>0</v>
      </c>
      <c r="Q36" s="176">
        <v>5.0000000000000002E-5</v>
      </c>
      <c r="R36" s="176">
        <v>0</v>
      </c>
      <c r="S36" s="176">
        <v>0</v>
      </c>
      <c r="T36" s="176">
        <v>5.0000000000000002E-5</v>
      </c>
      <c r="U36" s="176">
        <v>1.4999999999999999E-4</v>
      </c>
      <c r="V36" s="176">
        <v>0</v>
      </c>
      <c r="W36" s="176">
        <v>0</v>
      </c>
      <c r="X36" s="176"/>
      <c r="Y36" s="176">
        <v>0</v>
      </c>
      <c r="Z36" s="176">
        <v>0</v>
      </c>
      <c r="AA36" s="176">
        <v>0</v>
      </c>
      <c r="AB36" s="176">
        <v>1.4422000000000001E-2</v>
      </c>
      <c r="AC36" s="176">
        <v>0</v>
      </c>
      <c r="AD36" s="176">
        <v>0</v>
      </c>
      <c r="AE36" s="176">
        <v>0</v>
      </c>
      <c r="AF36" s="176">
        <v>0</v>
      </c>
      <c r="AG36" s="176">
        <v>0</v>
      </c>
      <c r="AH36" s="176">
        <v>0</v>
      </c>
      <c r="AI36" s="176">
        <v>0</v>
      </c>
      <c r="AJ36" s="176">
        <v>0</v>
      </c>
      <c r="AK36" s="176">
        <v>0</v>
      </c>
      <c r="AL36" s="176">
        <v>0</v>
      </c>
      <c r="AM36" s="176">
        <v>0</v>
      </c>
      <c r="AN36" s="176">
        <v>0</v>
      </c>
    </row>
    <row r="37" spans="2:40">
      <c r="B37" s="30" t="s">
        <v>292</v>
      </c>
      <c r="C37" s="69" t="s">
        <v>293</v>
      </c>
      <c r="D37" s="69" t="s">
        <v>27</v>
      </c>
      <c r="E37" s="180">
        <v>0</v>
      </c>
      <c r="F37" s="180">
        <v>0</v>
      </c>
      <c r="G37" s="180">
        <v>0</v>
      </c>
      <c r="H37" s="180">
        <v>0</v>
      </c>
      <c r="I37" s="180">
        <v>0</v>
      </c>
      <c r="J37" s="180">
        <v>0</v>
      </c>
      <c r="K37" s="180">
        <v>0</v>
      </c>
      <c r="L37" s="180">
        <v>0</v>
      </c>
      <c r="M37" s="180">
        <v>0</v>
      </c>
      <c r="N37" s="180">
        <v>0</v>
      </c>
      <c r="O37" s="180">
        <v>0</v>
      </c>
      <c r="P37" s="180">
        <v>0</v>
      </c>
      <c r="Q37" s="180">
        <v>0</v>
      </c>
      <c r="R37" s="180">
        <v>0</v>
      </c>
      <c r="S37" s="180">
        <v>0</v>
      </c>
      <c r="T37" s="180">
        <v>0</v>
      </c>
      <c r="U37" s="180">
        <v>0</v>
      </c>
      <c r="V37" s="180">
        <v>0</v>
      </c>
      <c r="W37" s="180">
        <v>0</v>
      </c>
      <c r="X37" s="180"/>
      <c r="Y37" s="176">
        <v>0</v>
      </c>
      <c r="Z37" s="176">
        <v>0</v>
      </c>
      <c r="AA37" s="176">
        <v>0</v>
      </c>
      <c r="AB37" s="176">
        <v>0</v>
      </c>
      <c r="AC37" s="176">
        <v>0</v>
      </c>
      <c r="AD37" s="176">
        <v>0</v>
      </c>
      <c r="AE37" s="176">
        <v>0</v>
      </c>
      <c r="AF37" s="176">
        <v>0</v>
      </c>
      <c r="AG37" s="176">
        <v>0</v>
      </c>
      <c r="AH37" s="176">
        <v>0</v>
      </c>
      <c r="AI37" s="176">
        <v>0</v>
      </c>
      <c r="AJ37" s="176">
        <v>0</v>
      </c>
      <c r="AK37" s="176">
        <v>0</v>
      </c>
      <c r="AL37" s="176">
        <v>0</v>
      </c>
      <c r="AM37" s="176">
        <v>0</v>
      </c>
      <c r="AN37" s="176">
        <v>0</v>
      </c>
    </row>
    <row r="38" spans="2:40">
      <c r="B38" s="30" t="s">
        <v>294</v>
      </c>
      <c r="C38" s="69" t="s">
        <v>295</v>
      </c>
      <c r="D38" s="69" t="s">
        <v>27</v>
      </c>
      <c r="E38" s="176">
        <v>0</v>
      </c>
      <c r="F38" s="176">
        <v>0</v>
      </c>
      <c r="G38" s="176">
        <v>0</v>
      </c>
      <c r="H38" s="176">
        <v>0</v>
      </c>
      <c r="I38" s="176">
        <v>0</v>
      </c>
      <c r="J38" s="176">
        <v>0</v>
      </c>
      <c r="K38" s="176">
        <v>0</v>
      </c>
      <c r="L38" s="176">
        <v>0</v>
      </c>
      <c r="M38" s="176">
        <v>0</v>
      </c>
      <c r="N38" s="176">
        <v>0</v>
      </c>
      <c r="O38" s="176">
        <v>0</v>
      </c>
      <c r="P38" s="176">
        <v>0</v>
      </c>
      <c r="Q38" s="176">
        <v>0</v>
      </c>
      <c r="R38" s="176">
        <v>0</v>
      </c>
      <c r="S38" s="176">
        <v>0</v>
      </c>
      <c r="T38" s="176">
        <v>0</v>
      </c>
      <c r="U38" s="176">
        <v>0</v>
      </c>
      <c r="V38" s="176">
        <v>0</v>
      </c>
      <c r="W38" s="176">
        <v>0</v>
      </c>
      <c r="X38" s="176"/>
      <c r="Y38" s="176">
        <v>0</v>
      </c>
      <c r="Z38" s="176">
        <v>0</v>
      </c>
      <c r="AA38" s="176">
        <v>0</v>
      </c>
      <c r="AB38" s="176">
        <v>0</v>
      </c>
      <c r="AC38" s="176">
        <v>0</v>
      </c>
      <c r="AD38" s="176">
        <v>0</v>
      </c>
      <c r="AE38" s="176">
        <v>0</v>
      </c>
      <c r="AF38" s="176">
        <v>0</v>
      </c>
      <c r="AG38" s="176">
        <v>0</v>
      </c>
      <c r="AH38" s="176">
        <v>0</v>
      </c>
      <c r="AI38" s="176">
        <v>0</v>
      </c>
      <c r="AJ38" s="176">
        <v>0</v>
      </c>
      <c r="AK38" s="176">
        <v>0</v>
      </c>
      <c r="AL38" s="176">
        <v>0</v>
      </c>
      <c r="AM38" s="176">
        <v>0</v>
      </c>
      <c r="AN38" s="176">
        <v>0</v>
      </c>
    </row>
    <row r="39" spans="2:40">
      <c r="B39" s="30" t="s">
        <v>296</v>
      </c>
      <c r="C39" s="69" t="s">
        <v>297</v>
      </c>
      <c r="D39" s="69" t="s">
        <v>27</v>
      </c>
      <c r="E39" s="176">
        <v>0</v>
      </c>
      <c r="F39" s="176">
        <v>0</v>
      </c>
      <c r="G39" s="176">
        <v>0</v>
      </c>
      <c r="H39" s="176">
        <v>0</v>
      </c>
      <c r="I39" s="176">
        <v>0</v>
      </c>
      <c r="J39" s="176">
        <v>0</v>
      </c>
      <c r="K39" s="176">
        <v>0</v>
      </c>
      <c r="L39" s="176">
        <v>0</v>
      </c>
      <c r="M39" s="176">
        <v>0</v>
      </c>
      <c r="N39" s="176">
        <v>0</v>
      </c>
      <c r="O39" s="176">
        <v>0</v>
      </c>
      <c r="P39" s="176">
        <v>0</v>
      </c>
      <c r="Q39" s="176">
        <v>0</v>
      </c>
      <c r="R39" s="176">
        <v>0</v>
      </c>
      <c r="S39" s="176">
        <v>0</v>
      </c>
      <c r="T39" s="176">
        <v>0</v>
      </c>
      <c r="U39" s="176">
        <v>0</v>
      </c>
      <c r="V39" s="176">
        <v>0</v>
      </c>
      <c r="W39" s="176">
        <v>0</v>
      </c>
      <c r="X39" s="176"/>
      <c r="Y39" s="176">
        <v>0</v>
      </c>
      <c r="Z39" s="176">
        <v>0</v>
      </c>
      <c r="AA39" s="176">
        <v>0</v>
      </c>
      <c r="AB39" s="176">
        <v>0</v>
      </c>
      <c r="AC39" s="176">
        <v>0</v>
      </c>
      <c r="AD39" s="176">
        <v>0</v>
      </c>
      <c r="AE39" s="176">
        <v>0</v>
      </c>
      <c r="AF39" s="176">
        <v>0</v>
      </c>
      <c r="AG39" s="176">
        <v>0</v>
      </c>
      <c r="AH39" s="176">
        <v>0</v>
      </c>
      <c r="AI39" s="176">
        <v>0</v>
      </c>
      <c r="AJ39" s="176">
        <v>0</v>
      </c>
      <c r="AK39" s="176">
        <v>0</v>
      </c>
      <c r="AL39" s="176">
        <v>0</v>
      </c>
      <c r="AM39" s="176">
        <v>0</v>
      </c>
      <c r="AN39" s="176">
        <v>0</v>
      </c>
    </row>
    <row r="40" spans="2:40">
      <c r="B40" s="30" t="s">
        <v>298</v>
      </c>
      <c r="C40" s="69" t="s">
        <v>299</v>
      </c>
      <c r="D40" s="69" t="s">
        <v>27</v>
      </c>
      <c r="E40" s="176">
        <v>0</v>
      </c>
      <c r="F40" s="176">
        <v>0</v>
      </c>
      <c r="G40" s="176">
        <v>0</v>
      </c>
      <c r="H40" s="176">
        <v>0</v>
      </c>
      <c r="I40" s="176">
        <v>0</v>
      </c>
      <c r="J40" s="176">
        <v>0</v>
      </c>
      <c r="K40" s="176">
        <v>0</v>
      </c>
      <c r="L40" s="176">
        <v>0</v>
      </c>
      <c r="M40" s="176">
        <v>0</v>
      </c>
      <c r="N40" s="176">
        <v>0</v>
      </c>
      <c r="O40" s="176">
        <v>0</v>
      </c>
      <c r="P40" s="176">
        <v>0</v>
      </c>
      <c r="Q40" s="176">
        <v>0</v>
      </c>
      <c r="R40" s="176">
        <v>0</v>
      </c>
      <c r="S40" s="176">
        <v>0</v>
      </c>
      <c r="T40" s="176">
        <v>0</v>
      </c>
      <c r="U40" s="176">
        <v>0</v>
      </c>
      <c r="V40" s="176">
        <v>0</v>
      </c>
      <c r="W40" s="176">
        <v>0</v>
      </c>
      <c r="X40" s="176"/>
      <c r="Y40" s="176">
        <v>0</v>
      </c>
      <c r="Z40" s="176">
        <v>0</v>
      </c>
      <c r="AA40" s="176">
        <v>0</v>
      </c>
      <c r="AB40" s="176">
        <v>0</v>
      </c>
      <c r="AC40" s="176">
        <v>0</v>
      </c>
      <c r="AD40" s="176">
        <v>0</v>
      </c>
      <c r="AE40" s="176">
        <v>0</v>
      </c>
      <c r="AF40" s="176">
        <v>0</v>
      </c>
      <c r="AG40" s="176">
        <v>0</v>
      </c>
      <c r="AH40" s="176">
        <v>0</v>
      </c>
      <c r="AI40" s="176">
        <v>0</v>
      </c>
      <c r="AJ40" s="176">
        <v>0</v>
      </c>
      <c r="AK40" s="176">
        <v>0</v>
      </c>
      <c r="AL40" s="176">
        <v>0</v>
      </c>
      <c r="AM40" s="176">
        <v>0</v>
      </c>
      <c r="AN40" s="176">
        <v>0</v>
      </c>
    </row>
    <row r="41" spans="2:40">
      <c r="B41" s="66" t="s">
        <v>300</v>
      </c>
      <c r="C41" s="71" t="s">
        <v>301</v>
      </c>
      <c r="D41" s="71" t="s">
        <v>27</v>
      </c>
      <c r="E41" s="178">
        <v>10.520282009999997</v>
      </c>
      <c r="F41" s="178">
        <v>9.1421308400000001</v>
      </c>
      <c r="G41" s="178">
        <v>12.423343580000003</v>
      </c>
      <c r="H41" s="178">
        <v>9.3509034500000006</v>
      </c>
      <c r="I41" s="178">
        <v>9.214088069999999</v>
      </c>
      <c r="J41" s="178">
        <v>8.9941584999999993</v>
      </c>
      <c r="K41" s="178">
        <v>9.8708710500000016</v>
      </c>
      <c r="L41" s="178">
        <v>9.106044129999999</v>
      </c>
      <c r="M41" s="178">
        <v>9.077475269999999</v>
      </c>
      <c r="N41" s="178">
        <v>8.564552149999999</v>
      </c>
      <c r="O41" s="178">
        <v>8.8187306700000008</v>
      </c>
      <c r="P41" s="178">
        <v>8.3902797299999996</v>
      </c>
      <c r="Q41" s="178">
        <v>8.5948835799999994</v>
      </c>
      <c r="R41" s="178">
        <v>7.9030415899999999</v>
      </c>
      <c r="S41" s="178">
        <v>9.0358800299999977</v>
      </c>
      <c r="T41" s="178">
        <v>8.7599433100000006</v>
      </c>
      <c r="U41" s="178">
        <v>8.3611826799999989</v>
      </c>
      <c r="V41" s="178">
        <v>8.0751213600000007</v>
      </c>
      <c r="W41" s="178">
        <v>7.6113638199999993</v>
      </c>
      <c r="X41" s="178">
        <v>9.6070586099999993</v>
      </c>
      <c r="Y41" s="176">
        <v>6.0933372500000003</v>
      </c>
      <c r="Z41" s="176">
        <v>7.5000378700000008</v>
      </c>
      <c r="AA41" s="176">
        <v>8.2118783000000004</v>
      </c>
      <c r="AB41" s="176">
        <v>8.2925305199999979</v>
      </c>
      <c r="AC41" s="176">
        <v>5.6138660499999995</v>
      </c>
      <c r="AD41" s="176">
        <v>2.8529230599999993</v>
      </c>
      <c r="AE41" s="176">
        <v>4.9246908700000001</v>
      </c>
      <c r="AF41" s="176">
        <v>6.2094220999999994</v>
      </c>
      <c r="AG41" s="176">
        <v>4.7676190900000002</v>
      </c>
      <c r="AH41" s="176">
        <v>5.5443413499999998</v>
      </c>
      <c r="AI41" s="176">
        <v>6.0440860800000014</v>
      </c>
      <c r="AJ41" s="176">
        <v>7.9061093699999994</v>
      </c>
      <c r="AK41" s="193">
        <v>6.0936177400000009</v>
      </c>
      <c r="AL41" s="176"/>
      <c r="AM41" s="176"/>
      <c r="AN41" s="176"/>
    </row>
    <row r="42" spans="2:40">
      <c r="B42" s="28" t="s">
        <v>32</v>
      </c>
      <c r="C42" s="22" t="s">
        <v>302</v>
      </c>
      <c r="D42" s="22" t="s">
        <v>27</v>
      </c>
      <c r="E42" s="178">
        <f>SUM(E43,E48)</f>
        <v>3.6924999999999999E-2</v>
      </c>
      <c r="F42" s="178">
        <f t="shared" ref="F42:V42" si="22">SUM(F43,F48)</f>
        <v>3.3723999999999997E-2</v>
      </c>
      <c r="G42" s="178">
        <f t="shared" si="22"/>
        <v>0.18312799999999999</v>
      </c>
      <c r="H42" s="178">
        <f t="shared" si="22"/>
        <v>0.19100877999999999</v>
      </c>
      <c r="I42" s="178">
        <f t="shared" si="22"/>
        <v>4.7999999999999996E-3</v>
      </c>
      <c r="J42" s="178">
        <f t="shared" si="22"/>
        <v>5.8131999999999996E-2</v>
      </c>
      <c r="K42" s="178">
        <f t="shared" si="22"/>
        <v>0.10523744</v>
      </c>
      <c r="L42" s="178">
        <f t="shared" si="22"/>
        <v>7.3828655000000012</v>
      </c>
      <c r="M42" s="178">
        <f t="shared" si="22"/>
        <v>7.0499999999999998E-3</v>
      </c>
      <c r="N42" s="178">
        <f t="shared" si="22"/>
        <v>0.68915519999999997</v>
      </c>
      <c r="O42" s="178">
        <f t="shared" si="22"/>
        <v>0.73752583999999999</v>
      </c>
      <c r="P42" s="178">
        <f t="shared" si="22"/>
        <v>7.4094159600000005</v>
      </c>
      <c r="Q42" s="178">
        <f t="shared" si="22"/>
        <v>0.10844345999999999</v>
      </c>
      <c r="R42" s="178">
        <f t="shared" si="22"/>
        <v>0.79251543999999985</v>
      </c>
      <c r="S42" s="178">
        <f t="shared" si="22"/>
        <v>0.96707984000000013</v>
      </c>
      <c r="T42" s="178">
        <f t="shared" si="22"/>
        <v>9.1588677699999987</v>
      </c>
      <c r="U42" s="178">
        <f t="shared" si="22"/>
        <v>0.39150298</v>
      </c>
      <c r="V42" s="178">
        <f t="shared" si="22"/>
        <v>0.62665459000000001</v>
      </c>
      <c r="W42" s="178">
        <f t="shared" ref="W42:AB42" si="23">SUM(W43,W48)</f>
        <v>0.45816678</v>
      </c>
      <c r="X42" s="178">
        <f t="shared" si="23"/>
        <v>0</v>
      </c>
      <c r="Y42" s="178">
        <f t="shared" si="23"/>
        <v>0</v>
      </c>
      <c r="Z42" s="178">
        <f t="shared" si="23"/>
        <v>0</v>
      </c>
      <c r="AA42" s="178">
        <f t="shared" si="23"/>
        <v>0</v>
      </c>
      <c r="AB42" s="178">
        <f t="shared" si="23"/>
        <v>0</v>
      </c>
      <c r="AC42" s="178">
        <f t="shared" ref="AC42:AJ42" si="24">SUM(AC43,AC48)</f>
        <v>0</v>
      </c>
      <c r="AD42" s="178">
        <f t="shared" si="24"/>
        <v>0</v>
      </c>
      <c r="AE42" s="178">
        <f t="shared" si="24"/>
        <v>0</v>
      </c>
      <c r="AF42" s="178">
        <f t="shared" si="24"/>
        <v>0</v>
      </c>
      <c r="AG42" s="178">
        <f t="shared" si="24"/>
        <v>0</v>
      </c>
      <c r="AH42" s="178">
        <f t="shared" si="24"/>
        <v>0</v>
      </c>
      <c r="AI42" s="178">
        <f t="shared" si="24"/>
        <v>0</v>
      </c>
      <c r="AJ42" s="178">
        <f t="shared" si="24"/>
        <v>0</v>
      </c>
      <c r="AK42" s="178">
        <f t="shared" ref="AK42:AN42" si="25">SUM(AK43,AK48)</f>
        <v>0</v>
      </c>
      <c r="AL42" s="178">
        <f t="shared" si="25"/>
        <v>0</v>
      </c>
      <c r="AM42" s="178">
        <f t="shared" si="25"/>
        <v>0</v>
      </c>
      <c r="AN42" s="178">
        <f t="shared" si="25"/>
        <v>0</v>
      </c>
    </row>
    <row r="43" spans="2:40">
      <c r="B43" s="28" t="s">
        <v>303</v>
      </c>
      <c r="C43" s="68" t="s">
        <v>304</v>
      </c>
      <c r="D43" s="68" t="s">
        <v>27</v>
      </c>
      <c r="E43" s="178">
        <f>SUM(E44:E47)</f>
        <v>3.6924999999999999E-2</v>
      </c>
      <c r="F43" s="178">
        <f t="shared" ref="F43:V43" si="26">SUM(F44:F47)</f>
        <v>3.3723999999999997E-2</v>
      </c>
      <c r="G43" s="178">
        <f t="shared" si="26"/>
        <v>0.18312799999999999</v>
      </c>
      <c r="H43" s="178">
        <f t="shared" si="26"/>
        <v>0.19100877999999999</v>
      </c>
      <c r="I43" s="178">
        <f t="shared" si="26"/>
        <v>4.7999999999999996E-3</v>
      </c>
      <c r="J43" s="178">
        <f t="shared" si="26"/>
        <v>5.8131999999999996E-2</v>
      </c>
      <c r="K43" s="178">
        <f t="shared" si="26"/>
        <v>0.10523744</v>
      </c>
      <c r="L43" s="178">
        <f t="shared" si="26"/>
        <v>7.3828655000000012</v>
      </c>
      <c r="M43" s="178">
        <f t="shared" si="26"/>
        <v>7.0499999999999998E-3</v>
      </c>
      <c r="N43" s="178">
        <f t="shared" si="26"/>
        <v>0.68915519999999997</v>
      </c>
      <c r="O43" s="178">
        <f t="shared" si="26"/>
        <v>0.73752583999999999</v>
      </c>
      <c r="P43" s="178">
        <f t="shared" si="26"/>
        <v>7.4094159600000005</v>
      </c>
      <c r="Q43" s="178">
        <f t="shared" si="26"/>
        <v>0.10844345999999999</v>
      </c>
      <c r="R43" s="178">
        <f t="shared" si="26"/>
        <v>0.79251543999999985</v>
      </c>
      <c r="S43" s="178">
        <f t="shared" si="26"/>
        <v>0.96707984000000013</v>
      </c>
      <c r="T43" s="178">
        <f t="shared" si="26"/>
        <v>9.1588677699999987</v>
      </c>
      <c r="U43" s="178">
        <f t="shared" si="26"/>
        <v>0.39150298</v>
      </c>
      <c r="V43" s="178">
        <f t="shared" si="26"/>
        <v>0.62665459000000001</v>
      </c>
      <c r="W43" s="178">
        <f t="shared" ref="W43:AB43" si="27">SUM(W44:W47)</f>
        <v>0.45816678</v>
      </c>
      <c r="X43" s="178">
        <f t="shared" si="27"/>
        <v>0</v>
      </c>
      <c r="Y43" s="178">
        <f t="shared" si="27"/>
        <v>0</v>
      </c>
      <c r="Z43" s="178">
        <f t="shared" si="27"/>
        <v>0</v>
      </c>
      <c r="AA43" s="178">
        <f t="shared" si="27"/>
        <v>0</v>
      </c>
      <c r="AB43" s="178">
        <f t="shared" si="27"/>
        <v>0</v>
      </c>
      <c r="AC43" s="178">
        <f t="shared" ref="AC43:AJ43" si="28">SUM(AC44:AC47)</f>
        <v>0</v>
      </c>
      <c r="AD43" s="178">
        <f t="shared" si="28"/>
        <v>0</v>
      </c>
      <c r="AE43" s="178">
        <f t="shared" si="28"/>
        <v>0</v>
      </c>
      <c r="AF43" s="178">
        <f t="shared" si="28"/>
        <v>0</v>
      </c>
      <c r="AG43" s="178">
        <f t="shared" si="28"/>
        <v>0</v>
      </c>
      <c r="AH43" s="178">
        <f t="shared" si="28"/>
        <v>0</v>
      </c>
      <c r="AI43" s="178">
        <f t="shared" si="28"/>
        <v>0</v>
      </c>
      <c r="AJ43" s="178">
        <f t="shared" si="28"/>
        <v>0</v>
      </c>
      <c r="AK43" s="178">
        <f t="shared" ref="AK43:AN43" si="29">SUM(AK44:AK47)</f>
        <v>0</v>
      </c>
      <c r="AL43" s="178">
        <f t="shared" si="29"/>
        <v>0</v>
      </c>
      <c r="AM43" s="178">
        <f t="shared" si="29"/>
        <v>0</v>
      </c>
      <c r="AN43" s="178">
        <f t="shared" si="29"/>
        <v>0</v>
      </c>
    </row>
    <row r="44" spans="2:40">
      <c r="B44" s="30" t="s">
        <v>305</v>
      </c>
      <c r="C44" s="69" t="s">
        <v>306</v>
      </c>
      <c r="D44" s="69" t="s">
        <v>27</v>
      </c>
      <c r="E44" s="176">
        <v>0</v>
      </c>
      <c r="F44" s="176">
        <v>0</v>
      </c>
      <c r="G44" s="176">
        <v>0</v>
      </c>
      <c r="H44" s="176">
        <v>0</v>
      </c>
      <c r="I44" s="176">
        <v>0</v>
      </c>
      <c r="J44" s="176">
        <v>0</v>
      </c>
      <c r="K44" s="176">
        <v>0</v>
      </c>
      <c r="L44" s="176">
        <v>0</v>
      </c>
      <c r="M44" s="176">
        <v>0</v>
      </c>
      <c r="N44" s="176">
        <v>0</v>
      </c>
      <c r="O44" s="176">
        <v>0</v>
      </c>
      <c r="P44" s="176">
        <v>0</v>
      </c>
      <c r="Q44" s="176">
        <v>0</v>
      </c>
      <c r="R44" s="176">
        <v>0</v>
      </c>
      <c r="S44" s="176">
        <v>0</v>
      </c>
      <c r="T44" s="176">
        <v>0</v>
      </c>
      <c r="U44" s="176">
        <v>0</v>
      </c>
      <c r="V44" s="176">
        <v>0</v>
      </c>
      <c r="W44" s="176">
        <v>0</v>
      </c>
      <c r="X44" s="176"/>
      <c r="Y44" s="176">
        <v>0</v>
      </c>
      <c r="Z44" s="176">
        <v>0</v>
      </c>
      <c r="AA44" s="176">
        <v>0</v>
      </c>
      <c r="AB44" s="176">
        <v>0</v>
      </c>
      <c r="AC44" s="176">
        <v>0</v>
      </c>
      <c r="AD44" s="176">
        <v>0</v>
      </c>
      <c r="AE44" s="176">
        <v>0</v>
      </c>
      <c r="AF44" s="176">
        <v>0</v>
      </c>
      <c r="AG44" s="176">
        <v>0</v>
      </c>
      <c r="AH44" s="176">
        <v>0</v>
      </c>
      <c r="AI44" s="176">
        <v>0</v>
      </c>
      <c r="AJ44" s="176">
        <v>0</v>
      </c>
      <c r="AK44" s="176">
        <v>0</v>
      </c>
      <c r="AL44" s="176">
        <v>0</v>
      </c>
      <c r="AM44" s="176">
        <v>0</v>
      </c>
      <c r="AN44" s="176">
        <v>0</v>
      </c>
    </row>
    <row r="45" spans="2:40">
      <c r="B45" s="30" t="s">
        <v>307</v>
      </c>
      <c r="C45" s="69" t="s">
        <v>308</v>
      </c>
      <c r="D45" s="69" t="s">
        <v>27</v>
      </c>
      <c r="E45" s="180">
        <v>3.6924999999999999E-2</v>
      </c>
      <c r="F45" s="180">
        <v>3.3723999999999997E-2</v>
      </c>
      <c r="G45" s="180">
        <v>0.18312799999999999</v>
      </c>
      <c r="H45" s="180">
        <v>0.19100877999999999</v>
      </c>
      <c r="I45" s="180">
        <v>4.7999999999999996E-3</v>
      </c>
      <c r="J45" s="180">
        <v>5.8131999999999996E-2</v>
      </c>
      <c r="K45" s="180">
        <v>0.10523744</v>
      </c>
      <c r="L45" s="180">
        <v>7.3828655000000012</v>
      </c>
      <c r="M45" s="180">
        <v>7.0499999999999998E-3</v>
      </c>
      <c r="N45" s="180">
        <v>0.68915519999999997</v>
      </c>
      <c r="O45" s="180">
        <v>0.73752583999999999</v>
      </c>
      <c r="P45" s="180">
        <v>7.4094159600000005</v>
      </c>
      <c r="Q45" s="180">
        <v>0.10844345999999999</v>
      </c>
      <c r="R45" s="180">
        <v>0.79251543999999985</v>
      </c>
      <c r="S45" s="180">
        <v>0.96707984000000013</v>
      </c>
      <c r="T45" s="180">
        <v>9.1588677699999987</v>
      </c>
      <c r="U45" s="180">
        <v>0.39150298</v>
      </c>
      <c r="V45" s="180">
        <v>0.62665459000000001</v>
      </c>
      <c r="W45" s="180">
        <v>0.45816678</v>
      </c>
      <c r="X45" s="176"/>
      <c r="Y45" s="176">
        <v>0</v>
      </c>
      <c r="Z45" s="176">
        <v>0</v>
      </c>
      <c r="AA45" s="176">
        <v>0</v>
      </c>
      <c r="AB45" s="176">
        <v>0</v>
      </c>
      <c r="AC45" s="176">
        <v>0</v>
      </c>
      <c r="AD45" s="176">
        <v>0</v>
      </c>
      <c r="AE45" s="176">
        <v>0</v>
      </c>
      <c r="AF45" s="176">
        <v>0</v>
      </c>
      <c r="AG45" s="176">
        <v>0</v>
      </c>
      <c r="AH45" s="176">
        <v>0</v>
      </c>
      <c r="AI45" s="176">
        <v>0</v>
      </c>
      <c r="AJ45" s="176">
        <v>0</v>
      </c>
      <c r="AK45" s="176">
        <v>0</v>
      </c>
      <c r="AL45" s="176">
        <v>0</v>
      </c>
      <c r="AM45" s="176">
        <v>0</v>
      </c>
      <c r="AN45" s="176">
        <v>0</v>
      </c>
    </row>
    <row r="46" spans="2:40">
      <c r="B46" s="30" t="s">
        <v>309</v>
      </c>
      <c r="C46" s="69" t="s">
        <v>310</v>
      </c>
      <c r="D46" s="69" t="s">
        <v>27</v>
      </c>
      <c r="E46" s="176">
        <v>0</v>
      </c>
      <c r="F46" s="176">
        <v>0</v>
      </c>
      <c r="G46" s="176">
        <v>0</v>
      </c>
      <c r="H46" s="176">
        <v>0</v>
      </c>
      <c r="I46" s="176">
        <v>0</v>
      </c>
      <c r="J46" s="176">
        <v>0</v>
      </c>
      <c r="K46" s="176">
        <v>0</v>
      </c>
      <c r="L46" s="176">
        <v>0</v>
      </c>
      <c r="M46" s="176">
        <v>0</v>
      </c>
      <c r="N46" s="176">
        <v>0</v>
      </c>
      <c r="O46" s="176">
        <v>0</v>
      </c>
      <c r="P46" s="176">
        <v>0</v>
      </c>
      <c r="Q46" s="176">
        <v>0</v>
      </c>
      <c r="R46" s="176">
        <v>0</v>
      </c>
      <c r="S46" s="176">
        <v>0</v>
      </c>
      <c r="T46" s="176">
        <v>0</v>
      </c>
      <c r="U46" s="176">
        <v>0</v>
      </c>
      <c r="V46" s="176">
        <v>0</v>
      </c>
      <c r="W46" s="176">
        <v>0</v>
      </c>
      <c r="X46" s="176"/>
      <c r="Y46" s="176">
        <v>0</v>
      </c>
      <c r="Z46" s="176">
        <v>0</v>
      </c>
      <c r="AA46" s="176">
        <v>0</v>
      </c>
      <c r="AB46" s="176">
        <v>0</v>
      </c>
      <c r="AC46" s="176">
        <v>0</v>
      </c>
      <c r="AD46" s="176">
        <v>0</v>
      </c>
      <c r="AE46" s="176">
        <v>0</v>
      </c>
      <c r="AF46" s="176">
        <v>0</v>
      </c>
      <c r="AG46" s="176">
        <v>0</v>
      </c>
      <c r="AH46" s="176">
        <v>0</v>
      </c>
      <c r="AI46" s="176">
        <v>0</v>
      </c>
      <c r="AJ46" s="176">
        <v>0</v>
      </c>
      <c r="AK46" s="176">
        <v>0</v>
      </c>
      <c r="AL46" s="176">
        <v>0</v>
      </c>
      <c r="AM46" s="176">
        <v>0</v>
      </c>
      <c r="AN46" s="176">
        <v>0</v>
      </c>
    </row>
    <row r="47" spans="2:40">
      <c r="B47" s="30" t="s">
        <v>311</v>
      </c>
      <c r="C47" s="69" t="s">
        <v>312</v>
      </c>
      <c r="D47" s="69" t="s">
        <v>27</v>
      </c>
      <c r="E47" s="176">
        <v>0</v>
      </c>
      <c r="F47" s="176">
        <v>0</v>
      </c>
      <c r="G47" s="176">
        <v>0</v>
      </c>
      <c r="H47" s="176">
        <v>0</v>
      </c>
      <c r="I47" s="176">
        <v>0</v>
      </c>
      <c r="J47" s="176">
        <v>0</v>
      </c>
      <c r="K47" s="176">
        <v>0</v>
      </c>
      <c r="L47" s="176">
        <v>0</v>
      </c>
      <c r="M47" s="176">
        <v>0</v>
      </c>
      <c r="N47" s="176">
        <v>0</v>
      </c>
      <c r="O47" s="176">
        <v>0</v>
      </c>
      <c r="P47" s="176">
        <v>0</v>
      </c>
      <c r="Q47" s="176">
        <v>0</v>
      </c>
      <c r="R47" s="176">
        <v>0</v>
      </c>
      <c r="S47" s="176">
        <v>0</v>
      </c>
      <c r="T47" s="176">
        <v>0</v>
      </c>
      <c r="U47" s="176">
        <v>0</v>
      </c>
      <c r="V47" s="176">
        <v>0</v>
      </c>
      <c r="W47" s="176">
        <v>0</v>
      </c>
      <c r="X47" s="176"/>
      <c r="Y47" s="176">
        <v>0</v>
      </c>
      <c r="Z47" s="176">
        <v>0</v>
      </c>
      <c r="AA47" s="176">
        <v>0</v>
      </c>
      <c r="AB47" s="176">
        <v>0</v>
      </c>
      <c r="AC47" s="176">
        <v>0</v>
      </c>
      <c r="AD47" s="176">
        <v>0</v>
      </c>
      <c r="AE47" s="176">
        <v>0</v>
      </c>
      <c r="AF47" s="176">
        <v>0</v>
      </c>
      <c r="AG47" s="176">
        <v>0</v>
      </c>
      <c r="AH47" s="176">
        <v>0</v>
      </c>
      <c r="AI47" s="176">
        <v>0</v>
      </c>
      <c r="AJ47" s="176">
        <v>0</v>
      </c>
      <c r="AK47" s="176">
        <v>0</v>
      </c>
      <c r="AL47" s="176">
        <v>0</v>
      </c>
      <c r="AM47" s="176">
        <v>0</v>
      </c>
      <c r="AN47" s="176">
        <v>0</v>
      </c>
    </row>
    <row r="48" spans="2:40">
      <c r="B48" s="30" t="s">
        <v>313</v>
      </c>
      <c r="C48" s="69" t="s">
        <v>314</v>
      </c>
      <c r="D48" s="68" t="s">
        <v>27</v>
      </c>
      <c r="E48" s="178">
        <f>SUM(E49:E51)</f>
        <v>0</v>
      </c>
      <c r="F48" s="178">
        <f t="shared" ref="F48:AB48" si="30">SUM(F49:F51)</f>
        <v>0</v>
      </c>
      <c r="G48" s="178">
        <f t="shared" si="30"/>
        <v>0</v>
      </c>
      <c r="H48" s="178">
        <f t="shared" si="30"/>
        <v>0</v>
      </c>
      <c r="I48" s="178">
        <f t="shared" si="30"/>
        <v>0</v>
      </c>
      <c r="J48" s="178">
        <f t="shared" si="30"/>
        <v>0</v>
      </c>
      <c r="K48" s="178">
        <f t="shared" si="30"/>
        <v>0</v>
      </c>
      <c r="L48" s="178">
        <f t="shared" si="30"/>
        <v>0</v>
      </c>
      <c r="M48" s="178">
        <f t="shared" si="30"/>
        <v>0</v>
      </c>
      <c r="N48" s="178">
        <f t="shared" si="30"/>
        <v>0</v>
      </c>
      <c r="O48" s="178">
        <f t="shared" si="30"/>
        <v>0</v>
      </c>
      <c r="P48" s="178">
        <f t="shared" si="30"/>
        <v>0</v>
      </c>
      <c r="Q48" s="178">
        <f t="shared" si="30"/>
        <v>0</v>
      </c>
      <c r="R48" s="178">
        <f t="shared" si="30"/>
        <v>0</v>
      </c>
      <c r="S48" s="178">
        <f t="shared" si="30"/>
        <v>0</v>
      </c>
      <c r="T48" s="178">
        <f t="shared" si="30"/>
        <v>0</v>
      </c>
      <c r="U48" s="178">
        <f t="shared" si="30"/>
        <v>0</v>
      </c>
      <c r="V48" s="178">
        <f t="shared" si="30"/>
        <v>0</v>
      </c>
      <c r="W48" s="178">
        <f t="shared" si="30"/>
        <v>0</v>
      </c>
      <c r="X48" s="178">
        <f t="shared" si="30"/>
        <v>0</v>
      </c>
      <c r="Y48" s="178">
        <f t="shared" si="30"/>
        <v>0</v>
      </c>
      <c r="Z48" s="178">
        <f t="shared" si="30"/>
        <v>0</v>
      </c>
      <c r="AA48" s="178">
        <f t="shared" si="30"/>
        <v>0</v>
      </c>
      <c r="AB48" s="178">
        <f t="shared" si="30"/>
        <v>0</v>
      </c>
      <c r="AC48" s="178">
        <f t="shared" ref="AC48:AJ48" si="31">SUM(AC49:AC51)</f>
        <v>0</v>
      </c>
      <c r="AD48" s="178">
        <f t="shared" si="31"/>
        <v>0</v>
      </c>
      <c r="AE48" s="178">
        <f t="shared" si="31"/>
        <v>0</v>
      </c>
      <c r="AF48" s="178">
        <f t="shared" si="31"/>
        <v>0</v>
      </c>
      <c r="AG48" s="178">
        <f t="shared" si="31"/>
        <v>0</v>
      </c>
      <c r="AH48" s="178">
        <f t="shared" si="31"/>
        <v>0</v>
      </c>
      <c r="AI48" s="178">
        <f t="shared" si="31"/>
        <v>0</v>
      </c>
      <c r="AJ48" s="178">
        <f t="shared" si="31"/>
        <v>0</v>
      </c>
      <c r="AK48" s="178">
        <f t="shared" ref="AK48:AN48" si="32">SUM(AK49:AK51)</f>
        <v>0</v>
      </c>
      <c r="AL48" s="178">
        <f t="shared" si="32"/>
        <v>0</v>
      </c>
      <c r="AM48" s="178">
        <f t="shared" si="32"/>
        <v>0</v>
      </c>
      <c r="AN48" s="178">
        <f t="shared" si="32"/>
        <v>0</v>
      </c>
    </row>
    <row r="49" spans="2:40">
      <c r="B49" s="30" t="s">
        <v>315</v>
      </c>
      <c r="C49" s="69" t="s">
        <v>306</v>
      </c>
      <c r="D49" s="69" t="s">
        <v>27</v>
      </c>
      <c r="E49" s="176">
        <v>0</v>
      </c>
      <c r="F49" s="176">
        <v>0</v>
      </c>
      <c r="G49" s="176">
        <v>0</v>
      </c>
      <c r="H49" s="176">
        <v>0</v>
      </c>
      <c r="I49" s="176">
        <v>0</v>
      </c>
      <c r="J49" s="176">
        <v>0</v>
      </c>
      <c r="K49" s="176">
        <v>0</v>
      </c>
      <c r="L49" s="176">
        <v>0</v>
      </c>
      <c r="M49" s="176">
        <v>0</v>
      </c>
      <c r="N49" s="176">
        <v>0</v>
      </c>
      <c r="O49" s="176">
        <v>0</v>
      </c>
      <c r="P49" s="176">
        <v>0</v>
      </c>
      <c r="Q49" s="176">
        <v>0</v>
      </c>
      <c r="R49" s="176">
        <v>0</v>
      </c>
      <c r="S49" s="176">
        <v>0</v>
      </c>
      <c r="T49" s="176">
        <v>0</v>
      </c>
      <c r="U49" s="176">
        <v>0</v>
      </c>
      <c r="V49" s="176">
        <v>0</v>
      </c>
      <c r="W49" s="176">
        <v>0</v>
      </c>
      <c r="X49" s="176"/>
      <c r="Y49" s="176">
        <v>0</v>
      </c>
      <c r="Z49" s="176">
        <v>0</v>
      </c>
      <c r="AA49" s="176">
        <v>0</v>
      </c>
      <c r="AB49" s="176">
        <v>0</v>
      </c>
      <c r="AC49" s="176">
        <v>0</v>
      </c>
      <c r="AD49" s="176">
        <v>0</v>
      </c>
      <c r="AE49" s="176">
        <v>0</v>
      </c>
      <c r="AF49" s="176">
        <v>0</v>
      </c>
      <c r="AG49" s="176">
        <v>0</v>
      </c>
      <c r="AH49" s="176">
        <v>0</v>
      </c>
      <c r="AI49" s="176">
        <v>0</v>
      </c>
      <c r="AJ49" s="176">
        <v>0</v>
      </c>
      <c r="AK49" s="176">
        <v>0</v>
      </c>
      <c r="AL49" s="176">
        <v>0</v>
      </c>
      <c r="AM49" s="176">
        <v>0</v>
      </c>
      <c r="AN49" s="176">
        <v>0</v>
      </c>
    </row>
    <row r="50" spans="2:40">
      <c r="B50" s="30" t="s">
        <v>316</v>
      </c>
      <c r="C50" s="69" t="s">
        <v>308</v>
      </c>
      <c r="D50" s="69" t="s">
        <v>27</v>
      </c>
      <c r="E50" s="176">
        <v>0</v>
      </c>
      <c r="F50" s="176">
        <v>0</v>
      </c>
      <c r="G50" s="176">
        <v>0</v>
      </c>
      <c r="H50" s="176">
        <v>0</v>
      </c>
      <c r="I50" s="176">
        <v>0</v>
      </c>
      <c r="J50" s="176">
        <v>0</v>
      </c>
      <c r="K50" s="176">
        <v>0</v>
      </c>
      <c r="L50" s="176">
        <v>0</v>
      </c>
      <c r="M50" s="176">
        <v>0</v>
      </c>
      <c r="N50" s="176">
        <v>0</v>
      </c>
      <c r="O50" s="176">
        <v>0</v>
      </c>
      <c r="P50" s="176">
        <v>0</v>
      </c>
      <c r="Q50" s="176">
        <v>0</v>
      </c>
      <c r="R50" s="176">
        <v>0</v>
      </c>
      <c r="S50" s="176">
        <v>0</v>
      </c>
      <c r="T50" s="176">
        <v>0</v>
      </c>
      <c r="U50" s="176">
        <v>0</v>
      </c>
      <c r="V50" s="176">
        <v>0</v>
      </c>
      <c r="W50" s="176">
        <v>0</v>
      </c>
      <c r="X50" s="176"/>
      <c r="Y50" s="176">
        <v>0</v>
      </c>
      <c r="Z50" s="176">
        <v>0</v>
      </c>
      <c r="AA50" s="176">
        <v>0</v>
      </c>
      <c r="AB50" s="176">
        <v>0</v>
      </c>
      <c r="AC50" s="176">
        <v>0</v>
      </c>
      <c r="AD50" s="176">
        <v>0</v>
      </c>
      <c r="AE50" s="176">
        <v>0</v>
      </c>
      <c r="AF50" s="176">
        <v>0</v>
      </c>
      <c r="AG50" s="176">
        <v>0</v>
      </c>
      <c r="AH50" s="176">
        <v>0</v>
      </c>
      <c r="AI50" s="176">
        <v>0</v>
      </c>
      <c r="AJ50" s="176">
        <v>0</v>
      </c>
      <c r="AK50" s="176">
        <v>0</v>
      </c>
      <c r="AL50" s="176">
        <v>0</v>
      </c>
      <c r="AM50" s="176">
        <v>0</v>
      </c>
      <c r="AN50" s="176">
        <v>0</v>
      </c>
    </row>
    <row r="51" spans="2:40">
      <c r="B51" s="31" t="s">
        <v>317</v>
      </c>
      <c r="C51" s="72" t="s">
        <v>318</v>
      </c>
      <c r="D51" s="72" t="s">
        <v>27</v>
      </c>
      <c r="E51" s="176">
        <v>0</v>
      </c>
      <c r="F51" s="176">
        <v>0</v>
      </c>
      <c r="G51" s="176">
        <v>0</v>
      </c>
      <c r="H51" s="176">
        <v>0</v>
      </c>
      <c r="I51" s="176">
        <v>0</v>
      </c>
      <c r="J51" s="176">
        <v>0</v>
      </c>
      <c r="K51" s="176">
        <v>0</v>
      </c>
      <c r="L51" s="176">
        <v>0</v>
      </c>
      <c r="M51" s="176">
        <v>0</v>
      </c>
      <c r="N51" s="176">
        <v>0</v>
      </c>
      <c r="O51" s="176">
        <v>0</v>
      </c>
      <c r="P51" s="176">
        <v>0</v>
      </c>
      <c r="Q51" s="176">
        <v>0</v>
      </c>
      <c r="R51" s="176">
        <v>0</v>
      </c>
      <c r="S51" s="176">
        <v>0</v>
      </c>
      <c r="T51" s="176">
        <v>0</v>
      </c>
      <c r="U51" s="176">
        <v>0</v>
      </c>
      <c r="V51" s="176">
        <v>0</v>
      </c>
      <c r="W51" s="176">
        <v>0</v>
      </c>
      <c r="X51" s="176"/>
      <c r="Y51" s="176">
        <v>0</v>
      </c>
      <c r="Z51" s="176">
        <v>0</v>
      </c>
      <c r="AA51" s="176">
        <v>0</v>
      </c>
      <c r="AB51" s="176">
        <v>0</v>
      </c>
      <c r="AC51" s="176">
        <v>0</v>
      </c>
      <c r="AD51" s="176">
        <v>0</v>
      </c>
      <c r="AE51" s="176">
        <v>0</v>
      </c>
      <c r="AF51" s="176">
        <v>0</v>
      </c>
      <c r="AG51" s="176">
        <v>0</v>
      </c>
      <c r="AH51" s="176">
        <v>0</v>
      </c>
      <c r="AI51" s="176">
        <v>0</v>
      </c>
      <c r="AJ51" s="176">
        <v>0</v>
      </c>
      <c r="AK51" s="176">
        <v>0</v>
      </c>
      <c r="AL51" s="176">
        <v>0</v>
      </c>
      <c r="AM51" s="176">
        <v>0</v>
      </c>
      <c r="AN51" s="176">
        <v>0</v>
      </c>
    </row>
    <row r="52" spans="2:40">
      <c r="B52" s="28" t="s">
        <v>34</v>
      </c>
      <c r="C52" s="22" t="s">
        <v>319</v>
      </c>
      <c r="D52" s="22" t="s">
        <v>27</v>
      </c>
      <c r="E52" s="178">
        <f>+E53+E56+E59</f>
        <v>9.4602919099999987</v>
      </c>
      <c r="F52" s="178">
        <f t="shared" ref="F52:AB52" si="33">+F53+F56+F59</f>
        <v>11.75215367</v>
      </c>
      <c r="G52" s="178">
        <f t="shared" si="33"/>
        <v>9.9095919100000014</v>
      </c>
      <c r="H52" s="178">
        <f t="shared" si="33"/>
        <v>17.707462770000003</v>
      </c>
      <c r="I52" s="178">
        <f t="shared" si="33"/>
        <v>21.489480409999999</v>
      </c>
      <c r="J52" s="178">
        <f t="shared" si="33"/>
        <v>15.5204716</v>
      </c>
      <c r="K52" s="178">
        <f t="shared" si="33"/>
        <v>20.99210347</v>
      </c>
      <c r="L52" s="178">
        <f t="shared" si="33"/>
        <v>35.219732890000003</v>
      </c>
      <c r="M52" s="178">
        <f t="shared" si="33"/>
        <v>15.565689480000001</v>
      </c>
      <c r="N52" s="178">
        <f t="shared" si="33"/>
        <v>15.009587150000002</v>
      </c>
      <c r="O52" s="178">
        <f t="shared" si="33"/>
        <v>16.715408589999999</v>
      </c>
      <c r="P52" s="178">
        <f t="shared" si="33"/>
        <v>39.888584099999996</v>
      </c>
      <c r="Q52" s="178">
        <f t="shared" si="33"/>
        <v>18.915438679999998</v>
      </c>
      <c r="R52" s="178">
        <f t="shared" si="33"/>
        <v>15.703216149999999</v>
      </c>
      <c r="S52" s="178">
        <f t="shared" si="33"/>
        <v>16.055633820000001</v>
      </c>
      <c r="T52" s="178">
        <f t="shared" si="33"/>
        <v>43.750453070000006</v>
      </c>
      <c r="U52" s="178">
        <f t="shared" si="33"/>
        <v>12.67334282</v>
      </c>
      <c r="V52" s="178">
        <f t="shared" si="33"/>
        <v>20.032314</v>
      </c>
      <c r="W52" s="178">
        <f t="shared" si="33"/>
        <v>21.038965000000001</v>
      </c>
      <c r="X52" s="178">
        <f t="shared" si="33"/>
        <v>67.189823359999991</v>
      </c>
      <c r="Y52" s="178">
        <f t="shared" si="33"/>
        <v>2.928118</v>
      </c>
      <c r="Z52" s="178">
        <f t="shared" si="33"/>
        <v>31.746339290000002</v>
      </c>
      <c r="AA52" s="178">
        <f t="shared" si="33"/>
        <v>25.869892489999998</v>
      </c>
      <c r="AB52" s="178">
        <f t="shared" si="33"/>
        <v>34.816336370000002</v>
      </c>
      <c r="AC52" s="178">
        <f t="shared" ref="AC52:AJ52" si="34">+AC53+AC56+AC59</f>
        <v>18.134951749999999</v>
      </c>
      <c r="AD52" s="178">
        <f t="shared" si="34"/>
        <v>10.664593</v>
      </c>
      <c r="AE52" s="178">
        <f t="shared" si="34"/>
        <v>7.1393579999999996</v>
      </c>
      <c r="AF52" s="178">
        <f t="shared" si="34"/>
        <v>16.743796400000001</v>
      </c>
      <c r="AG52" s="178">
        <f t="shared" si="34"/>
        <v>15.276346</v>
      </c>
      <c r="AH52" s="178">
        <f t="shared" si="34"/>
        <v>6.0759340000000002</v>
      </c>
      <c r="AI52" s="178">
        <f t="shared" si="34"/>
        <v>9.0201721599999996</v>
      </c>
      <c r="AJ52" s="178">
        <f t="shared" si="34"/>
        <v>20.832702490000003</v>
      </c>
      <c r="AK52" s="210">
        <f t="shared" ref="AK52:AN52" si="35">+AK53+AK56+AK59</f>
        <v>9.125985</v>
      </c>
      <c r="AL52" s="178">
        <f t="shared" si="35"/>
        <v>0</v>
      </c>
      <c r="AM52" s="178">
        <f t="shared" si="35"/>
        <v>0</v>
      </c>
      <c r="AN52" s="178">
        <f t="shared" si="35"/>
        <v>0</v>
      </c>
    </row>
    <row r="53" spans="2:40">
      <c r="B53" s="28" t="s">
        <v>320</v>
      </c>
      <c r="C53" s="68" t="s">
        <v>321</v>
      </c>
      <c r="D53" s="68" t="s">
        <v>27</v>
      </c>
      <c r="E53" s="178">
        <f>+E54+E55</f>
        <v>0</v>
      </c>
      <c r="F53" s="178">
        <f t="shared" ref="F53:AB53" si="36">+F54+F55</f>
        <v>1.08107427</v>
      </c>
      <c r="G53" s="178">
        <f t="shared" si="36"/>
        <v>0</v>
      </c>
      <c r="H53" s="178">
        <f t="shared" si="36"/>
        <v>6.8332446900000008</v>
      </c>
      <c r="I53" s="178">
        <f t="shared" si="36"/>
        <v>6.2</v>
      </c>
      <c r="J53" s="178">
        <f t="shared" si="36"/>
        <v>0</v>
      </c>
      <c r="K53" s="178">
        <f t="shared" si="36"/>
        <v>0</v>
      </c>
      <c r="L53" s="178">
        <f t="shared" si="36"/>
        <v>16.333738710000002</v>
      </c>
      <c r="M53" s="178">
        <f t="shared" si="36"/>
        <v>3.0824073100000002</v>
      </c>
      <c r="N53" s="178">
        <f t="shared" si="36"/>
        <v>0</v>
      </c>
      <c r="O53" s="178">
        <f t="shared" si="36"/>
        <v>2.01257617</v>
      </c>
      <c r="P53" s="178">
        <f t="shared" si="36"/>
        <v>13.99371899</v>
      </c>
      <c r="Q53" s="178">
        <f t="shared" si="36"/>
        <v>0.75</v>
      </c>
      <c r="R53" s="178">
        <f t="shared" si="36"/>
        <v>0</v>
      </c>
      <c r="S53" s="178">
        <f t="shared" si="36"/>
        <v>0</v>
      </c>
      <c r="T53" s="178">
        <f t="shared" si="36"/>
        <v>20.096015620000003</v>
      </c>
      <c r="U53" s="178">
        <f t="shared" si="36"/>
        <v>0</v>
      </c>
      <c r="V53" s="178">
        <f t="shared" si="36"/>
        <v>0</v>
      </c>
      <c r="W53" s="178">
        <f t="shared" si="36"/>
        <v>0</v>
      </c>
      <c r="X53" s="178">
        <f t="shared" si="36"/>
        <v>18.099094109999999</v>
      </c>
      <c r="Y53" s="178">
        <f t="shared" si="36"/>
        <v>0</v>
      </c>
      <c r="Z53" s="178">
        <f t="shared" si="36"/>
        <v>0</v>
      </c>
      <c r="AA53" s="178">
        <f t="shared" si="36"/>
        <v>0</v>
      </c>
      <c r="AB53" s="178">
        <f t="shared" si="36"/>
        <v>2.6042200000000002</v>
      </c>
      <c r="AC53" s="178">
        <f t="shared" ref="AC53:AJ53" si="37">+AC54+AC55</f>
        <v>0</v>
      </c>
      <c r="AD53" s="178">
        <f t="shared" si="37"/>
        <v>0</v>
      </c>
      <c r="AE53" s="178">
        <f t="shared" si="37"/>
        <v>0</v>
      </c>
      <c r="AF53" s="178">
        <f t="shared" si="37"/>
        <v>10.470852769999999</v>
      </c>
      <c r="AG53" s="178">
        <f t="shared" si="37"/>
        <v>0</v>
      </c>
      <c r="AH53" s="178">
        <f t="shared" si="37"/>
        <v>0.12495000000000001</v>
      </c>
      <c r="AI53" s="178">
        <f t="shared" si="37"/>
        <v>0.6</v>
      </c>
      <c r="AJ53" s="178">
        <f t="shared" si="37"/>
        <v>13.537538640000001</v>
      </c>
      <c r="AK53" s="178">
        <f t="shared" ref="AK53:AN53" si="38">+AK54+AK55</f>
        <v>0</v>
      </c>
      <c r="AL53" s="178">
        <f t="shared" si="38"/>
        <v>0</v>
      </c>
      <c r="AM53" s="178">
        <f t="shared" si="38"/>
        <v>0</v>
      </c>
      <c r="AN53" s="178">
        <f t="shared" si="38"/>
        <v>0</v>
      </c>
    </row>
    <row r="54" spans="2:40">
      <c r="B54" s="30" t="s">
        <v>322</v>
      </c>
      <c r="C54" s="69" t="s">
        <v>323</v>
      </c>
      <c r="D54" s="69" t="s">
        <v>27</v>
      </c>
      <c r="E54" s="176">
        <v>0</v>
      </c>
      <c r="F54" s="176">
        <v>0</v>
      </c>
      <c r="G54" s="176">
        <v>0</v>
      </c>
      <c r="H54" s="176">
        <v>0</v>
      </c>
      <c r="I54" s="176">
        <v>0</v>
      </c>
      <c r="J54" s="176">
        <v>0</v>
      </c>
      <c r="K54" s="176">
        <v>0</v>
      </c>
      <c r="L54" s="176">
        <v>0</v>
      </c>
      <c r="M54" s="176">
        <v>0</v>
      </c>
      <c r="N54" s="176">
        <v>0</v>
      </c>
      <c r="O54" s="176">
        <v>0</v>
      </c>
      <c r="P54" s="176">
        <v>0</v>
      </c>
      <c r="Q54" s="176">
        <v>0</v>
      </c>
      <c r="R54" s="176">
        <v>0</v>
      </c>
      <c r="S54" s="176">
        <v>0</v>
      </c>
      <c r="T54" s="176">
        <v>0</v>
      </c>
      <c r="U54" s="176">
        <v>0</v>
      </c>
      <c r="V54" s="176">
        <v>0</v>
      </c>
      <c r="W54" s="176">
        <v>0</v>
      </c>
      <c r="X54" s="176"/>
      <c r="Y54" s="176">
        <v>0</v>
      </c>
      <c r="Z54" s="176">
        <v>0</v>
      </c>
      <c r="AA54" s="176">
        <v>0</v>
      </c>
      <c r="AB54" s="176">
        <v>0</v>
      </c>
      <c r="AC54" s="176">
        <v>0</v>
      </c>
      <c r="AD54" s="176">
        <v>0</v>
      </c>
      <c r="AE54" s="176">
        <v>0</v>
      </c>
      <c r="AF54" s="176">
        <v>0</v>
      </c>
      <c r="AG54" s="176">
        <v>0</v>
      </c>
      <c r="AH54" s="176">
        <v>0</v>
      </c>
      <c r="AI54" s="176">
        <v>0</v>
      </c>
      <c r="AJ54" s="176">
        <v>0</v>
      </c>
      <c r="AK54" s="176">
        <v>0</v>
      </c>
      <c r="AL54" s="176">
        <v>0</v>
      </c>
      <c r="AM54" s="176">
        <v>0</v>
      </c>
      <c r="AN54" s="176">
        <v>0</v>
      </c>
    </row>
    <row r="55" spans="2:40">
      <c r="B55" s="30" t="s">
        <v>324</v>
      </c>
      <c r="C55" s="69" t="s">
        <v>325</v>
      </c>
      <c r="D55" s="69" t="s">
        <v>27</v>
      </c>
      <c r="E55" s="176">
        <v>0</v>
      </c>
      <c r="F55" s="176">
        <v>1.08107427</v>
      </c>
      <c r="G55" s="176">
        <v>0</v>
      </c>
      <c r="H55" s="176">
        <v>6.8332446900000008</v>
      </c>
      <c r="I55" s="176">
        <v>6.2</v>
      </c>
      <c r="J55" s="176">
        <v>0</v>
      </c>
      <c r="K55" s="176">
        <v>0</v>
      </c>
      <c r="L55" s="176">
        <v>16.333738710000002</v>
      </c>
      <c r="M55" s="176">
        <v>3.0824073100000002</v>
      </c>
      <c r="N55" s="176">
        <v>0</v>
      </c>
      <c r="O55" s="176">
        <v>2.01257617</v>
      </c>
      <c r="P55" s="176">
        <v>13.99371899</v>
      </c>
      <c r="Q55" s="176">
        <v>0.75</v>
      </c>
      <c r="R55" s="176">
        <v>0</v>
      </c>
      <c r="S55" s="176">
        <v>0</v>
      </c>
      <c r="T55" s="176">
        <v>20.096015620000003</v>
      </c>
      <c r="U55" s="176">
        <v>0</v>
      </c>
      <c r="V55" s="176">
        <v>0</v>
      </c>
      <c r="W55" s="176">
        <v>0</v>
      </c>
      <c r="X55" s="176">
        <v>18.099094109999999</v>
      </c>
      <c r="Y55" s="176">
        <v>0</v>
      </c>
      <c r="Z55" s="176">
        <v>0</v>
      </c>
      <c r="AA55" s="176">
        <v>0</v>
      </c>
      <c r="AB55" s="176">
        <v>2.6042200000000002</v>
      </c>
      <c r="AC55" s="176">
        <v>0</v>
      </c>
      <c r="AD55" s="176">
        <v>0</v>
      </c>
      <c r="AE55" s="176">
        <v>0</v>
      </c>
      <c r="AF55" s="176">
        <v>10.470852769999999</v>
      </c>
      <c r="AG55" s="176">
        <v>0</v>
      </c>
      <c r="AH55" s="176">
        <v>0.12495000000000001</v>
      </c>
      <c r="AI55" s="176">
        <v>0.6</v>
      </c>
      <c r="AJ55" s="176">
        <v>13.537538640000001</v>
      </c>
      <c r="AK55" s="176"/>
      <c r="AL55" s="176"/>
      <c r="AM55" s="176"/>
      <c r="AN55" s="176"/>
    </row>
    <row r="56" spans="2:40">
      <c r="B56" s="28" t="s">
        <v>326</v>
      </c>
      <c r="C56" s="68" t="s">
        <v>327</v>
      </c>
      <c r="D56" s="68" t="s">
        <v>27</v>
      </c>
      <c r="E56" s="176">
        <f>+E57+E58</f>
        <v>8.8665800000000006E-3</v>
      </c>
      <c r="F56" s="176">
        <f t="shared" ref="F56:AB56" si="39">+F57+F58</f>
        <v>0</v>
      </c>
      <c r="G56" s="176">
        <f t="shared" si="39"/>
        <v>1.1929110000000001E-2</v>
      </c>
      <c r="H56" s="176">
        <f t="shared" si="39"/>
        <v>1.0396076000000001</v>
      </c>
      <c r="I56" s="176">
        <f t="shared" si="39"/>
        <v>0</v>
      </c>
      <c r="J56" s="176">
        <f t="shared" si="39"/>
        <v>9.5999999999999992E-3</v>
      </c>
      <c r="K56" s="176">
        <f t="shared" si="39"/>
        <v>5.1758512300000001</v>
      </c>
      <c r="L56" s="176">
        <f t="shared" si="39"/>
        <v>0.31637199999999999</v>
      </c>
      <c r="M56" s="176">
        <f t="shared" si="39"/>
        <v>0</v>
      </c>
      <c r="N56" s="176">
        <f t="shared" si="39"/>
        <v>0</v>
      </c>
      <c r="O56" s="176">
        <f t="shared" si="39"/>
        <v>0</v>
      </c>
      <c r="P56" s="176">
        <f t="shared" si="39"/>
        <v>10.4650575</v>
      </c>
      <c r="Q56" s="176">
        <f t="shared" si="39"/>
        <v>0</v>
      </c>
      <c r="R56" s="176">
        <f t="shared" si="39"/>
        <v>0</v>
      </c>
      <c r="S56" s="176">
        <f t="shared" si="39"/>
        <v>0</v>
      </c>
      <c r="T56" s="176">
        <f t="shared" si="39"/>
        <v>8.155798879999999</v>
      </c>
      <c r="U56" s="176">
        <f t="shared" si="39"/>
        <v>0</v>
      </c>
      <c r="V56" s="176">
        <f t="shared" si="39"/>
        <v>0</v>
      </c>
      <c r="W56" s="176">
        <f t="shared" si="39"/>
        <v>0</v>
      </c>
      <c r="X56" s="176">
        <f t="shared" si="39"/>
        <v>4.0727512499999996</v>
      </c>
      <c r="Y56" s="176">
        <f t="shared" si="39"/>
        <v>0</v>
      </c>
      <c r="Z56" s="176">
        <f t="shared" si="39"/>
        <v>0</v>
      </c>
      <c r="AA56" s="176">
        <f t="shared" si="39"/>
        <v>0</v>
      </c>
      <c r="AB56" s="176">
        <f t="shared" si="39"/>
        <v>2.9860109800000001</v>
      </c>
      <c r="AC56" s="176">
        <f t="shared" ref="AC56:AJ56" si="40">+AC57+AC58</f>
        <v>0</v>
      </c>
      <c r="AD56" s="176">
        <f t="shared" si="40"/>
        <v>0</v>
      </c>
      <c r="AE56" s="176">
        <f t="shared" si="40"/>
        <v>0</v>
      </c>
      <c r="AF56" s="176">
        <f t="shared" si="40"/>
        <v>0.58608563000000002</v>
      </c>
      <c r="AG56" s="176">
        <f t="shared" si="40"/>
        <v>0</v>
      </c>
      <c r="AH56" s="176">
        <f t="shared" si="40"/>
        <v>0</v>
      </c>
      <c r="AI56" s="176">
        <f t="shared" si="40"/>
        <v>0</v>
      </c>
      <c r="AJ56" s="176">
        <f t="shared" si="40"/>
        <v>0.62567584999999992</v>
      </c>
      <c r="AK56" s="176"/>
      <c r="AL56" s="176"/>
      <c r="AM56" s="176"/>
      <c r="AN56" s="176"/>
    </row>
    <row r="57" spans="2:40">
      <c r="B57" s="30" t="s">
        <v>328</v>
      </c>
      <c r="C57" s="69" t="s">
        <v>329</v>
      </c>
      <c r="D57" s="69" t="s">
        <v>27</v>
      </c>
      <c r="E57" s="176">
        <v>0</v>
      </c>
      <c r="F57" s="176">
        <v>0</v>
      </c>
      <c r="G57" s="176">
        <v>0</v>
      </c>
      <c r="H57" s="176">
        <v>0</v>
      </c>
      <c r="I57" s="176">
        <v>0</v>
      </c>
      <c r="J57" s="176">
        <v>0</v>
      </c>
      <c r="K57" s="176">
        <v>0</v>
      </c>
      <c r="L57" s="176">
        <v>0</v>
      </c>
      <c r="M57" s="176">
        <v>0</v>
      </c>
      <c r="N57" s="176">
        <v>0</v>
      </c>
      <c r="O57" s="176">
        <v>0</v>
      </c>
      <c r="P57" s="176">
        <v>0</v>
      </c>
      <c r="Q57" s="176">
        <v>0</v>
      </c>
      <c r="R57" s="176">
        <v>0</v>
      </c>
      <c r="S57" s="176">
        <v>0</v>
      </c>
      <c r="T57" s="176">
        <v>0</v>
      </c>
      <c r="U57" s="176">
        <v>0</v>
      </c>
      <c r="V57" s="176">
        <v>0</v>
      </c>
      <c r="W57" s="176">
        <v>0</v>
      </c>
      <c r="X57" s="176"/>
      <c r="Y57" s="176">
        <v>0</v>
      </c>
      <c r="Z57" s="176">
        <v>0</v>
      </c>
      <c r="AA57" s="176">
        <v>0</v>
      </c>
      <c r="AB57" s="176">
        <v>0</v>
      </c>
      <c r="AC57" s="176">
        <v>0</v>
      </c>
      <c r="AD57" s="176">
        <v>0</v>
      </c>
      <c r="AE57" s="176">
        <v>0</v>
      </c>
      <c r="AF57" s="176">
        <v>0</v>
      </c>
      <c r="AG57" s="176">
        <v>0</v>
      </c>
      <c r="AH57" s="176">
        <v>0</v>
      </c>
      <c r="AI57" s="176">
        <v>0</v>
      </c>
      <c r="AJ57" s="176">
        <v>0</v>
      </c>
      <c r="AK57" s="176">
        <v>0</v>
      </c>
      <c r="AL57" s="176">
        <v>0</v>
      </c>
      <c r="AM57" s="176">
        <v>0</v>
      </c>
      <c r="AN57" s="176">
        <v>0</v>
      </c>
    </row>
    <row r="58" spans="2:40">
      <c r="B58" s="30" t="s">
        <v>330</v>
      </c>
      <c r="C58" s="69" t="s">
        <v>331</v>
      </c>
      <c r="D58" s="69" t="s">
        <v>27</v>
      </c>
      <c r="E58" s="176">
        <v>8.8665800000000006E-3</v>
      </c>
      <c r="F58" s="176">
        <v>0</v>
      </c>
      <c r="G58" s="176">
        <v>1.1929110000000001E-2</v>
      </c>
      <c r="H58" s="176">
        <v>1.0396076000000001</v>
      </c>
      <c r="I58" s="176">
        <v>0</v>
      </c>
      <c r="J58" s="176">
        <v>9.5999999999999992E-3</v>
      </c>
      <c r="K58" s="176">
        <v>5.1758512300000001</v>
      </c>
      <c r="L58" s="176">
        <v>0.31637199999999999</v>
      </c>
      <c r="M58" s="176">
        <v>0</v>
      </c>
      <c r="N58" s="176">
        <v>0</v>
      </c>
      <c r="O58" s="176">
        <v>0</v>
      </c>
      <c r="P58" s="176">
        <v>10.4650575</v>
      </c>
      <c r="Q58" s="176">
        <v>0</v>
      </c>
      <c r="R58" s="176">
        <v>0</v>
      </c>
      <c r="S58" s="176">
        <v>0</v>
      </c>
      <c r="T58" s="176">
        <v>8.155798879999999</v>
      </c>
      <c r="U58" s="176">
        <v>0</v>
      </c>
      <c r="V58" s="176">
        <v>0</v>
      </c>
      <c r="W58" s="176">
        <v>0</v>
      </c>
      <c r="X58" s="176">
        <v>4.0727512499999996</v>
      </c>
      <c r="Y58" s="176">
        <v>0</v>
      </c>
      <c r="Z58" s="176">
        <v>0</v>
      </c>
      <c r="AA58" s="176">
        <v>0</v>
      </c>
      <c r="AB58" s="176">
        <v>2.9860109800000001</v>
      </c>
      <c r="AC58" s="176">
        <v>0</v>
      </c>
      <c r="AD58" s="176">
        <v>0</v>
      </c>
      <c r="AE58" s="176">
        <v>0</v>
      </c>
      <c r="AF58" s="176">
        <v>0.58608563000000002</v>
      </c>
      <c r="AG58" s="176">
        <v>0</v>
      </c>
      <c r="AH58" s="176">
        <v>0</v>
      </c>
      <c r="AI58" s="176">
        <v>0</v>
      </c>
      <c r="AJ58" s="176">
        <v>0.62567584999999992</v>
      </c>
      <c r="AK58" s="176"/>
      <c r="AL58" s="176"/>
      <c r="AM58" s="176"/>
      <c r="AN58" s="176"/>
    </row>
    <row r="59" spans="2:40">
      <c r="B59" s="30" t="s">
        <v>332</v>
      </c>
      <c r="C59" s="69" t="s">
        <v>333</v>
      </c>
      <c r="D59" s="68" t="s">
        <v>27</v>
      </c>
      <c r="E59" s="178">
        <f>+E60+E61</f>
        <v>9.4514253299999993</v>
      </c>
      <c r="F59" s="178">
        <f t="shared" ref="F59:AB59" si="41">+F60+F61</f>
        <v>10.6710794</v>
      </c>
      <c r="G59" s="178">
        <f t="shared" si="41"/>
        <v>9.8976628000000009</v>
      </c>
      <c r="H59" s="178">
        <f t="shared" si="41"/>
        <v>9.834610480000002</v>
      </c>
      <c r="I59" s="178">
        <f t="shared" si="41"/>
        <v>15.289480409999999</v>
      </c>
      <c r="J59" s="178">
        <f t="shared" si="41"/>
        <v>15.5108716</v>
      </c>
      <c r="K59" s="178">
        <f t="shared" si="41"/>
        <v>15.816252239999999</v>
      </c>
      <c r="L59" s="178">
        <f t="shared" si="41"/>
        <v>18.56962218</v>
      </c>
      <c r="M59" s="178">
        <f t="shared" si="41"/>
        <v>12.483282170000001</v>
      </c>
      <c r="N59" s="178">
        <f t="shared" si="41"/>
        <v>15.009587150000002</v>
      </c>
      <c r="O59" s="178">
        <f t="shared" si="41"/>
        <v>14.70283242</v>
      </c>
      <c r="P59" s="178">
        <f t="shared" si="41"/>
        <v>15.429807609999999</v>
      </c>
      <c r="Q59" s="178">
        <f t="shared" si="41"/>
        <v>18.165438679999998</v>
      </c>
      <c r="R59" s="178">
        <f t="shared" si="41"/>
        <v>15.703216149999999</v>
      </c>
      <c r="S59" s="178">
        <f t="shared" si="41"/>
        <v>16.055633820000001</v>
      </c>
      <c r="T59" s="178">
        <f t="shared" si="41"/>
        <v>15.498638570000001</v>
      </c>
      <c r="U59" s="178">
        <f t="shared" si="41"/>
        <v>12.67334282</v>
      </c>
      <c r="V59" s="178">
        <f t="shared" si="41"/>
        <v>20.032314</v>
      </c>
      <c r="W59" s="178">
        <f t="shared" si="41"/>
        <v>21.038965000000001</v>
      </c>
      <c r="X59" s="178">
        <f t="shared" si="41"/>
        <v>45.017977999999999</v>
      </c>
      <c r="Y59" s="178">
        <f t="shared" si="41"/>
        <v>2.928118</v>
      </c>
      <c r="Z59" s="178">
        <f t="shared" si="41"/>
        <v>31.746339290000002</v>
      </c>
      <c r="AA59" s="178">
        <f t="shared" si="41"/>
        <v>25.869892489999998</v>
      </c>
      <c r="AB59" s="178">
        <f t="shared" si="41"/>
        <v>29.226105390000001</v>
      </c>
      <c r="AC59" s="178">
        <f t="shared" ref="AC59:AJ59" si="42">+AC60+AC61</f>
        <v>18.134951749999999</v>
      </c>
      <c r="AD59" s="178">
        <f t="shared" si="42"/>
        <v>10.664593</v>
      </c>
      <c r="AE59" s="178">
        <f t="shared" si="42"/>
        <v>7.1393579999999996</v>
      </c>
      <c r="AF59" s="178">
        <f t="shared" si="42"/>
        <v>5.6868580000000009</v>
      </c>
      <c r="AG59" s="178">
        <f t="shared" si="42"/>
        <v>15.276346</v>
      </c>
      <c r="AH59" s="178">
        <f t="shared" si="42"/>
        <v>5.9509840000000001</v>
      </c>
      <c r="AI59" s="178">
        <f t="shared" si="42"/>
        <v>8.4201721599999999</v>
      </c>
      <c r="AJ59" s="178">
        <f t="shared" si="42"/>
        <v>6.6694879999999994</v>
      </c>
      <c r="AK59" s="210">
        <f t="shared" ref="AK59:AN59" si="43">+AK60+AK61</f>
        <v>9.125985</v>
      </c>
      <c r="AL59" s="178">
        <f t="shared" si="43"/>
        <v>0</v>
      </c>
      <c r="AM59" s="178">
        <f t="shared" si="43"/>
        <v>0</v>
      </c>
      <c r="AN59" s="178">
        <f t="shared" si="43"/>
        <v>0</v>
      </c>
    </row>
    <row r="60" spans="2:40">
      <c r="B60" s="30" t="s">
        <v>334</v>
      </c>
      <c r="C60" s="69" t="s">
        <v>329</v>
      </c>
      <c r="D60" s="69" t="s">
        <v>27</v>
      </c>
      <c r="E60" s="176">
        <v>9.4514253299999993</v>
      </c>
      <c r="F60" s="176">
        <v>10.6710794</v>
      </c>
      <c r="G60" s="176">
        <v>9.8976628000000009</v>
      </c>
      <c r="H60" s="176">
        <v>9.834610480000002</v>
      </c>
      <c r="I60" s="176">
        <v>15.289480409999999</v>
      </c>
      <c r="J60" s="176">
        <v>15.5108716</v>
      </c>
      <c r="K60" s="176">
        <v>15.816252239999999</v>
      </c>
      <c r="L60" s="176">
        <v>18.56962218</v>
      </c>
      <c r="M60" s="176">
        <v>12.483282170000001</v>
      </c>
      <c r="N60" s="176">
        <v>15.009587150000002</v>
      </c>
      <c r="O60" s="176">
        <v>14.70283242</v>
      </c>
      <c r="P60" s="176">
        <v>15.429807609999999</v>
      </c>
      <c r="Q60" s="176">
        <v>18.165438679999998</v>
      </c>
      <c r="R60" s="176">
        <v>15.703216149999999</v>
      </c>
      <c r="S60" s="176">
        <v>16.055633820000001</v>
      </c>
      <c r="T60" s="176">
        <v>15.498638570000001</v>
      </c>
      <c r="U60" s="176">
        <v>12.67334282</v>
      </c>
      <c r="V60" s="176">
        <v>20.032314</v>
      </c>
      <c r="W60" s="176">
        <v>21.038965000000001</v>
      </c>
      <c r="X60" s="176">
        <v>45.017977999999999</v>
      </c>
      <c r="Y60" s="176">
        <v>2.928118</v>
      </c>
      <c r="Z60" s="176">
        <v>31.746339290000002</v>
      </c>
      <c r="AA60" s="176">
        <v>25.869892489999998</v>
      </c>
      <c r="AB60" s="176">
        <v>29.226105390000001</v>
      </c>
      <c r="AC60" s="176">
        <v>18.134951749999999</v>
      </c>
      <c r="AD60" s="176">
        <v>10.664593</v>
      </c>
      <c r="AE60" s="176">
        <v>7.1393579999999996</v>
      </c>
      <c r="AF60" s="176">
        <v>5.6868580000000009</v>
      </c>
      <c r="AG60" s="176">
        <v>15.276346</v>
      </c>
      <c r="AH60" s="176">
        <v>5.9509840000000001</v>
      </c>
      <c r="AI60" s="176">
        <v>8.4201721599999999</v>
      </c>
      <c r="AJ60" s="176">
        <v>6.6694879999999994</v>
      </c>
      <c r="AK60" s="193">
        <v>9.125985</v>
      </c>
      <c r="AL60" s="176"/>
      <c r="AM60" s="176"/>
      <c r="AN60" s="176"/>
    </row>
    <row r="61" spans="2:40">
      <c r="B61" s="31" t="s">
        <v>335</v>
      </c>
      <c r="C61" s="72" t="s">
        <v>336</v>
      </c>
      <c r="D61" s="72" t="s">
        <v>27</v>
      </c>
      <c r="E61" s="176">
        <v>0</v>
      </c>
      <c r="F61" s="176">
        <v>0</v>
      </c>
      <c r="G61" s="176">
        <v>0</v>
      </c>
      <c r="H61" s="176">
        <v>0</v>
      </c>
      <c r="I61" s="176">
        <v>0</v>
      </c>
      <c r="J61" s="176">
        <v>0</v>
      </c>
      <c r="K61" s="176">
        <v>0</v>
      </c>
      <c r="L61" s="176">
        <v>0</v>
      </c>
      <c r="M61" s="176">
        <v>0</v>
      </c>
      <c r="N61" s="176">
        <v>0</v>
      </c>
      <c r="O61" s="176">
        <v>0</v>
      </c>
      <c r="P61" s="176">
        <v>0</v>
      </c>
      <c r="Q61" s="176">
        <v>0</v>
      </c>
      <c r="R61" s="176">
        <v>0</v>
      </c>
      <c r="S61" s="176">
        <v>0</v>
      </c>
      <c r="T61" s="176">
        <v>0</v>
      </c>
      <c r="U61" s="176">
        <v>0</v>
      </c>
      <c r="V61" s="176">
        <v>0</v>
      </c>
      <c r="W61" s="176">
        <v>0</v>
      </c>
      <c r="X61" s="176"/>
      <c r="Y61" s="176">
        <v>0</v>
      </c>
      <c r="Z61" s="176">
        <v>0</v>
      </c>
      <c r="AA61" s="176">
        <v>0</v>
      </c>
      <c r="AB61" s="176">
        <v>0</v>
      </c>
      <c r="AC61" s="176">
        <v>0</v>
      </c>
      <c r="AD61" s="176">
        <v>0</v>
      </c>
      <c r="AE61" s="176">
        <v>0</v>
      </c>
      <c r="AF61" s="176">
        <v>0</v>
      </c>
      <c r="AG61" s="176">
        <v>0</v>
      </c>
      <c r="AH61" s="176">
        <v>0</v>
      </c>
      <c r="AI61" s="176">
        <v>0</v>
      </c>
      <c r="AJ61" s="176">
        <v>0</v>
      </c>
      <c r="AK61" s="176">
        <v>0</v>
      </c>
      <c r="AL61" s="176">
        <v>0</v>
      </c>
      <c r="AM61" s="176">
        <v>0</v>
      </c>
      <c r="AN61" s="176">
        <v>0</v>
      </c>
    </row>
    <row r="62" spans="2:40">
      <c r="B62" s="28" t="s">
        <v>36</v>
      </c>
      <c r="C62" s="22" t="s">
        <v>337</v>
      </c>
      <c r="D62" s="22" t="s">
        <v>27</v>
      </c>
      <c r="E62" s="178">
        <f>+E63+E73+E78+E79+E84</f>
        <v>174.96190317999995</v>
      </c>
      <c r="F62" s="178">
        <f t="shared" ref="F62:AB62" si="44">+F63+F73+F78+F79+F84</f>
        <v>309.68612657</v>
      </c>
      <c r="G62" s="178">
        <f t="shared" si="44"/>
        <v>213.69158532199998</v>
      </c>
      <c r="H62" s="178">
        <f t="shared" si="44"/>
        <v>983.48856908000005</v>
      </c>
      <c r="I62" s="178">
        <f t="shared" si="44"/>
        <v>171.09849256000001</v>
      </c>
      <c r="J62" s="178">
        <f t="shared" si="44"/>
        <v>271.01423246999997</v>
      </c>
      <c r="K62" s="178">
        <f t="shared" si="44"/>
        <v>238.63531065122851</v>
      </c>
      <c r="L62" s="178">
        <f t="shared" si="44"/>
        <v>993.77233021000006</v>
      </c>
      <c r="M62" s="178">
        <f t="shared" si="44"/>
        <v>197.43471891999999</v>
      </c>
      <c r="N62" s="178">
        <f t="shared" si="44"/>
        <v>177.32210753999999</v>
      </c>
      <c r="O62" s="178">
        <f t="shared" si="44"/>
        <v>247.47939114999997</v>
      </c>
      <c r="P62" s="178">
        <f t="shared" si="44"/>
        <v>940.27737819999982</v>
      </c>
      <c r="Q62" s="178">
        <f t="shared" si="44"/>
        <v>169.38389848</v>
      </c>
      <c r="R62" s="178">
        <f t="shared" si="44"/>
        <v>213.81978141000002</v>
      </c>
      <c r="S62" s="178">
        <f t="shared" si="44"/>
        <v>224.51429846999997</v>
      </c>
      <c r="T62" s="178">
        <f t="shared" si="44"/>
        <v>1811.4681684000002</v>
      </c>
      <c r="U62" s="178">
        <f t="shared" si="44"/>
        <v>214.30014117000002</v>
      </c>
      <c r="V62" s="178">
        <f t="shared" si="44"/>
        <v>289.58260016999998</v>
      </c>
      <c r="W62" s="178">
        <f t="shared" si="44"/>
        <v>268.09715107000005</v>
      </c>
      <c r="X62" s="178">
        <f t="shared" si="44"/>
        <v>1646.7801605899999</v>
      </c>
      <c r="Y62" s="178">
        <f t="shared" si="44"/>
        <v>116.98091050999999</v>
      </c>
      <c r="Z62" s="178">
        <f>+Z63+Z73+Z78+Z79+Z84</f>
        <v>201.43477479000001</v>
      </c>
      <c r="AA62" s="178">
        <f>+AA63+AA73+AA78+AA79+AA84</f>
        <v>211.83904788000001</v>
      </c>
      <c r="AB62" s="178">
        <f t="shared" si="44"/>
        <v>1548.0131577300001</v>
      </c>
      <c r="AC62" s="178">
        <f t="shared" ref="AC62:AJ62" si="45">+AC63+AC73+AC78+AC79+AC84</f>
        <v>123.11907169</v>
      </c>
      <c r="AD62" s="178">
        <f t="shared" si="45"/>
        <v>65.149520899999999</v>
      </c>
      <c r="AE62" s="178">
        <f t="shared" si="45"/>
        <v>92.254104089999998</v>
      </c>
      <c r="AF62" s="178">
        <f t="shared" si="45"/>
        <v>1566.5917053400001</v>
      </c>
      <c r="AG62" s="178">
        <f t="shared" si="45"/>
        <v>103.04647956000001</v>
      </c>
      <c r="AH62" s="178">
        <f t="shared" si="45"/>
        <v>227.37045161999998</v>
      </c>
      <c r="AI62" s="178">
        <f t="shared" si="45"/>
        <v>195.8974589</v>
      </c>
      <c r="AJ62" s="178">
        <f t="shared" si="45"/>
        <v>1830.3315996999997</v>
      </c>
      <c r="AK62" s="210">
        <f t="shared" ref="AK62:AN62" si="46">+AK63+AK73+AK78+AK79+AK84</f>
        <v>183.72012065000001</v>
      </c>
      <c r="AL62" s="178">
        <f t="shared" si="46"/>
        <v>0</v>
      </c>
      <c r="AM62" s="178">
        <f t="shared" si="46"/>
        <v>0</v>
      </c>
      <c r="AN62" s="178">
        <f t="shared" si="46"/>
        <v>0</v>
      </c>
    </row>
    <row r="63" spans="2:40">
      <c r="B63" s="28" t="s">
        <v>338</v>
      </c>
      <c r="C63" s="68" t="s">
        <v>339</v>
      </c>
      <c r="D63" s="68" t="s">
        <v>27</v>
      </c>
      <c r="E63" s="178">
        <f>SUM(E64,E68,E69,E70,E71,E72)</f>
        <v>25.932915509999997</v>
      </c>
      <c r="F63" s="178">
        <f t="shared" ref="F63:AB63" si="47">SUM(F64,F68,F69,F70,F71,F72)</f>
        <v>65.199850830000003</v>
      </c>
      <c r="G63" s="178">
        <f t="shared" si="47"/>
        <v>73.090822739999993</v>
      </c>
      <c r="H63" s="178">
        <f t="shared" si="47"/>
        <v>800.16725808000012</v>
      </c>
      <c r="I63" s="178">
        <f t="shared" si="47"/>
        <v>43.732107880000001</v>
      </c>
      <c r="J63" s="178">
        <f t="shared" si="47"/>
        <v>105.06410105</v>
      </c>
      <c r="K63" s="178">
        <f t="shared" si="47"/>
        <v>86.827693560000014</v>
      </c>
      <c r="L63" s="178">
        <f t="shared" si="47"/>
        <v>777.41219870000009</v>
      </c>
      <c r="M63" s="178">
        <f t="shared" si="47"/>
        <v>63.328389059999999</v>
      </c>
      <c r="N63" s="178">
        <f t="shared" si="47"/>
        <v>49.222414090000001</v>
      </c>
      <c r="O63" s="178">
        <f t="shared" si="47"/>
        <v>125.26730814999999</v>
      </c>
      <c r="P63" s="178">
        <f t="shared" si="47"/>
        <v>782.30887628999983</v>
      </c>
      <c r="Q63" s="178">
        <f t="shared" si="47"/>
        <v>45.146272009999997</v>
      </c>
      <c r="R63" s="178">
        <f t="shared" si="47"/>
        <v>75.731079579999999</v>
      </c>
      <c r="S63" s="178">
        <f t="shared" si="47"/>
        <v>83.836674959999996</v>
      </c>
      <c r="T63" s="178">
        <f t="shared" si="47"/>
        <v>1428.8596269499999</v>
      </c>
      <c r="U63" s="178">
        <f t="shared" si="47"/>
        <v>39.554619280000004</v>
      </c>
      <c r="V63" s="178">
        <f t="shared" si="47"/>
        <v>168.46424056000001</v>
      </c>
      <c r="W63" s="178">
        <f t="shared" si="47"/>
        <v>119.56669083000003</v>
      </c>
      <c r="X63" s="178">
        <f t="shared" si="47"/>
        <v>1423.0127540099998</v>
      </c>
      <c r="Y63" s="178">
        <f t="shared" si="47"/>
        <v>4.0690474099999996</v>
      </c>
      <c r="Z63" s="178">
        <f>SUM(Z64,Z68,Z69,Z70,Z71,Z72)</f>
        <v>17.195713229999999</v>
      </c>
      <c r="AA63" s="178">
        <f>SUM(AA64,AA68,AA69,AA70,AA71,AA72)</f>
        <v>79.486218410000006</v>
      </c>
      <c r="AB63" s="178">
        <f t="shared" si="47"/>
        <v>1381.5688158</v>
      </c>
      <c r="AC63" s="178">
        <f t="shared" ref="AC63:AJ63" si="48">SUM(AC64,AC68,AC69,AC70,AC71,AC72)</f>
        <v>18.683158640000002</v>
      </c>
      <c r="AD63" s="178">
        <f t="shared" si="48"/>
        <v>7.8248251500000006</v>
      </c>
      <c r="AE63" s="178">
        <f t="shared" si="48"/>
        <v>19.521091120000001</v>
      </c>
      <c r="AF63" s="178">
        <f t="shared" si="48"/>
        <v>1462.14374208</v>
      </c>
      <c r="AG63" s="178">
        <f t="shared" si="48"/>
        <v>19.650587380000001</v>
      </c>
      <c r="AH63" s="178">
        <f t="shared" si="48"/>
        <v>96.771922069999988</v>
      </c>
      <c r="AI63" s="178">
        <f t="shared" si="48"/>
        <v>72.656671560000007</v>
      </c>
      <c r="AJ63" s="178">
        <f t="shared" si="48"/>
        <v>1667.1957912999999</v>
      </c>
      <c r="AK63" s="210">
        <f>SUM(AK64,AK68,AK69,AK70,AK71,AK72+AK65)</f>
        <v>77.804402229999994</v>
      </c>
      <c r="AL63" s="178">
        <f t="shared" ref="AL63:AN63" si="49">SUM(AL64,AL68,AL69,AL70,AL71,AL72)</f>
        <v>0</v>
      </c>
      <c r="AM63" s="178">
        <f t="shared" si="49"/>
        <v>0</v>
      </c>
      <c r="AN63" s="178">
        <f t="shared" si="49"/>
        <v>0</v>
      </c>
    </row>
    <row r="64" spans="2:40">
      <c r="B64" s="28" t="s">
        <v>340</v>
      </c>
      <c r="C64" s="68" t="s">
        <v>341</v>
      </c>
      <c r="D64" s="69" t="s">
        <v>27</v>
      </c>
      <c r="E64" s="176">
        <f>SUM(E65:E67)</f>
        <v>22.213482190000001</v>
      </c>
      <c r="F64" s="176">
        <f t="shared" ref="F64:AJ64" si="50">SUM(F65:F67)</f>
        <v>21.897014890000001</v>
      </c>
      <c r="G64" s="176">
        <f t="shared" si="50"/>
        <v>31.26520914</v>
      </c>
      <c r="H64" s="176">
        <f t="shared" si="50"/>
        <v>34.305569699999992</v>
      </c>
      <c r="I64" s="176">
        <f t="shared" si="50"/>
        <v>24.089070449999998</v>
      </c>
      <c r="J64" s="176">
        <f t="shared" si="50"/>
        <v>74.677162629999998</v>
      </c>
      <c r="K64" s="176">
        <f t="shared" si="50"/>
        <v>35.121595130000003</v>
      </c>
      <c r="L64" s="176">
        <f t="shared" si="50"/>
        <v>27.995314360000005</v>
      </c>
      <c r="M64" s="176">
        <f t="shared" si="50"/>
        <v>19.218629659999994</v>
      </c>
      <c r="N64" s="176">
        <f t="shared" si="50"/>
        <v>38.377568930000002</v>
      </c>
      <c r="O64" s="176">
        <f t="shared" si="50"/>
        <v>32.251843690000001</v>
      </c>
      <c r="P64" s="176">
        <f t="shared" si="50"/>
        <v>32.612174039999999</v>
      </c>
      <c r="Q64" s="176">
        <f t="shared" si="50"/>
        <v>32.399700279999998</v>
      </c>
      <c r="R64" s="176">
        <f t="shared" si="50"/>
        <v>30.792249390000002</v>
      </c>
      <c r="S64" s="176">
        <f t="shared" si="50"/>
        <v>45.490120560000001</v>
      </c>
      <c r="T64" s="176">
        <f t="shared" si="50"/>
        <v>61.971397570000001</v>
      </c>
      <c r="U64" s="176">
        <f t="shared" si="50"/>
        <v>29.656022800000002</v>
      </c>
      <c r="V64" s="176">
        <f t="shared" si="50"/>
        <v>86.190712399999995</v>
      </c>
      <c r="W64" s="176">
        <f t="shared" si="50"/>
        <v>43.527688189999999</v>
      </c>
      <c r="X64" s="176">
        <f t="shared" si="50"/>
        <v>1421.2036561099997</v>
      </c>
      <c r="Y64" s="176">
        <f t="shared" si="50"/>
        <v>0</v>
      </c>
      <c r="Z64" s="176">
        <f t="shared" si="50"/>
        <v>0</v>
      </c>
      <c r="AA64" s="176">
        <f t="shared" si="50"/>
        <v>0</v>
      </c>
      <c r="AB64" s="176">
        <f t="shared" si="50"/>
        <v>0</v>
      </c>
      <c r="AC64" s="176">
        <f t="shared" si="50"/>
        <v>0</v>
      </c>
      <c r="AD64" s="176">
        <f t="shared" si="50"/>
        <v>0</v>
      </c>
      <c r="AE64" s="176">
        <f t="shared" si="50"/>
        <v>0</v>
      </c>
      <c r="AF64" s="176">
        <f t="shared" si="50"/>
        <v>0</v>
      </c>
      <c r="AG64" s="176">
        <f t="shared" si="50"/>
        <v>0</v>
      </c>
      <c r="AH64" s="176">
        <f t="shared" si="50"/>
        <v>0</v>
      </c>
      <c r="AI64" s="176">
        <f t="shared" si="50"/>
        <v>0</v>
      </c>
      <c r="AJ64" s="176">
        <f t="shared" si="50"/>
        <v>0</v>
      </c>
      <c r="AK64" s="193">
        <v>64.417624849999996</v>
      </c>
      <c r="AL64" s="176">
        <f t="shared" ref="AL64:AN64" si="51">SUM(AL65:AL67)</f>
        <v>0</v>
      </c>
      <c r="AM64" s="176">
        <f t="shared" si="51"/>
        <v>0</v>
      </c>
      <c r="AN64" s="176">
        <f t="shared" si="51"/>
        <v>0</v>
      </c>
    </row>
    <row r="65" spans="2:40">
      <c r="B65" s="30" t="s">
        <v>342</v>
      </c>
      <c r="C65" s="70" t="s">
        <v>343</v>
      </c>
      <c r="D65" s="70" t="s">
        <v>27</v>
      </c>
      <c r="E65" s="176">
        <v>0</v>
      </c>
      <c r="F65" s="176">
        <v>0</v>
      </c>
      <c r="G65" s="176">
        <v>0</v>
      </c>
      <c r="H65" s="176">
        <v>0</v>
      </c>
      <c r="I65" s="176">
        <v>0</v>
      </c>
      <c r="J65" s="176">
        <v>0</v>
      </c>
      <c r="K65" s="176">
        <v>0</v>
      </c>
      <c r="L65" s="176">
        <v>0</v>
      </c>
      <c r="M65" s="176">
        <v>0</v>
      </c>
      <c r="N65" s="176">
        <v>0</v>
      </c>
      <c r="O65" s="176">
        <v>0</v>
      </c>
      <c r="P65" s="176">
        <v>0</v>
      </c>
      <c r="Q65" s="176">
        <v>0</v>
      </c>
      <c r="R65" s="176">
        <v>0</v>
      </c>
      <c r="S65" s="176">
        <v>0</v>
      </c>
      <c r="T65" s="176">
        <v>0</v>
      </c>
      <c r="U65" s="176">
        <v>0</v>
      </c>
      <c r="V65" s="176">
        <v>0</v>
      </c>
      <c r="W65" s="176">
        <v>0</v>
      </c>
      <c r="X65" s="176">
        <v>57.271468599999999</v>
      </c>
      <c r="Y65" s="176">
        <v>0</v>
      </c>
      <c r="Z65" s="176">
        <v>0</v>
      </c>
      <c r="AA65" s="176">
        <v>0</v>
      </c>
      <c r="AB65" s="176">
        <v>0</v>
      </c>
      <c r="AC65" s="176">
        <v>0</v>
      </c>
      <c r="AD65" s="176">
        <v>0</v>
      </c>
      <c r="AE65" s="176">
        <v>0</v>
      </c>
      <c r="AF65" s="176">
        <v>0</v>
      </c>
      <c r="AG65" s="176">
        <v>0</v>
      </c>
      <c r="AH65" s="176">
        <v>0</v>
      </c>
      <c r="AI65" s="176">
        <v>0</v>
      </c>
      <c r="AJ65" s="176">
        <v>0</v>
      </c>
      <c r="AK65" s="193">
        <v>1.7964195000000001</v>
      </c>
      <c r="AL65" s="176">
        <v>0</v>
      </c>
      <c r="AM65" s="176">
        <v>0</v>
      </c>
      <c r="AN65" s="176">
        <v>0</v>
      </c>
    </row>
    <row r="66" spans="2:40">
      <c r="B66" s="30" t="s">
        <v>344</v>
      </c>
      <c r="C66" s="70" t="s">
        <v>345</v>
      </c>
      <c r="D66" s="70" t="s">
        <v>27</v>
      </c>
      <c r="E66" s="176">
        <v>22.213482190000001</v>
      </c>
      <c r="F66" s="176">
        <v>21.897014890000001</v>
      </c>
      <c r="G66" s="176">
        <v>31.26520914</v>
      </c>
      <c r="H66" s="176">
        <v>34.305569699999992</v>
      </c>
      <c r="I66" s="176">
        <v>24.089070449999998</v>
      </c>
      <c r="J66" s="176">
        <v>74.677162629999998</v>
      </c>
      <c r="K66" s="176">
        <v>35.121595130000003</v>
      </c>
      <c r="L66" s="176">
        <v>27.995314360000005</v>
      </c>
      <c r="M66" s="176">
        <v>19.218629659999994</v>
      </c>
      <c r="N66" s="176">
        <v>38.377568930000002</v>
      </c>
      <c r="O66" s="176">
        <v>32.251843690000001</v>
      </c>
      <c r="P66" s="176">
        <v>32.612174039999999</v>
      </c>
      <c r="Q66" s="176">
        <v>32.399700279999998</v>
      </c>
      <c r="R66" s="176">
        <v>30.792249390000002</v>
      </c>
      <c r="S66" s="176">
        <v>45.490120560000001</v>
      </c>
      <c r="T66" s="176">
        <v>61.971397570000001</v>
      </c>
      <c r="U66" s="176">
        <v>29.656022800000002</v>
      </c>
      <c r="V66" s="176">
        <v>86.190712399999995</v>
      </c>
      <c r="W66" s="176">
        <v>43.527688189999999</v>
      </c>
      <c r="X66" s="176">
        <v>1363.9321875099997</v>
      </c>
      <c r="Y66" s="176">
        <v>0</v>
      </c>
      <c r="Z66" s="176">
        <v>0</v>
      </c>
      <c r="AA66" s="176">
        <v>0</v>
      </c>
      <c r="AB66" s="176">
        <v>0</v>
      </c>
      <c r="AC66" s="176">
        <v>0</v>
      </c>
      <c r="AD66" s="176">
        <v>0</v>
      </c>
      <c r="AE66" s="176">
        <v>0</v>
      </c>
      <c r="AF66" s="176">
        <v>0</v>
      </c>
      <c r="AG66" s="176">
        <v>0</v>
      </c>
      <c r="AH66" s="176">
        <v>0</v>
      </c>
      <c r="AI66" s="176">
        <v>0</v>
      </c>
      <c r="AJ66" s="176">
        <v>0</v>
      </c>
      <c r="AK66" s="176">
        <v>0</v>
      </c>
      <c r="AL66" s="176">
        <v>0</v>
      </c>
      <c r="AM66" s="176">
        <v>0</v>
      </c>
      <c r="AN66" s="176">
        <v>0</v>
      </c>
    </row>
    <row r="67" spans="2:40">
      <c r="B67" s="30" t="s">
        <v>346</v>
      </c>
      <c r="C67" s="70" t="s">
        <v>333</v>
      </c>
      <c r="D67" s="70" t="s">
        <v>27</v>
      </c>
      <c r="E67" s="176">
        <v>0</v>
      </c>
      <c r="F67" s="176">
        <v>0</v>
      </c>
      <c r="G67" s="176">
        <v>0</v>
      </c>
      <c r="H67" s="176">
        <v>0</v>
      </c>
      <c r="I67" s="176">
        <v>0</v>
      </c>
      <c r="J67" s="176">
        <v>0</v>
      </c>
      <c r="K67" s="176">
        <v>0</v>
      </c>
      <c r="L67" s="176">
        <v>0</v>
      </c>
      <c r="M67" s="176">
        <v>0</v>
      </c>
      <c r="N67" s="176">
        <v>0</v>
      </c>
      <c r="O67" s="176">
        <v>0</v>
      </c>
      <c r="P67" s="176">
        <v>0</v>
      </c>
      <c r="Q67" s="176">
        <v>0</v>
      </c>
      <c r="R67" s="176">
        <v>0</v>
      </c>
      <c r="S67" s="176">
        <v>0</v>
      </c>
      <c r="T67" s="176">
        <v>0</v>
      </c>
      <c r="U67" s="176">
        <v>0</v>
      </c>
      <c r="V67" s="176">
        <v>0</v>
      </c>
      <c r="W67" s="176">
        <v>0</v>
      </c>
      <c r="X67" s="176"/>
      <c r="Y67" s="176">
        <v>0</v>
      </c>
      <c r="Z67" s="176">
        <v>0</v>
      </c>
      <c r="AA67" s="176">
        <v>0</v>
      </c>
      <c r="AB67" s="176">
        <v>0</v>
      </c>
      <c r="AC67" s="176">
        <v>0</v>
      </c>
      <c r="AD67" s="176">
        <v>0</v>
      </c>
      <c r="AE67" s="176">
        <v>0</v>
      </c>
      <c r="AF67" s="176">
        <v>0</v>
      </c>
      <c r="AG67" s="176">
        <v>0</v>
      </c>
      <c r="AH67" s="176">
        <v>0</v>
      </c>
      <c r="AI67" s="176">
        <v>0</v>
      </c>
      <c r="AJ67" s="176">
        <v>0</v>
      </c>
      <c r="AK67" s="176">
        <v>0</v>
      </c>
      <c r="AL67" s="176">
        <v>0</v>
      </c>
      <c r="AM67" s="176">
        <v>0</v>
      </c>
      <c r="AN67" s="176">
        <v>0</v>
      </c>
    </row>
    <row r="68" spans="2:40">
      <c r="B68" s="30" t="s">
        <v>347</v>
      </c>
      <c r="C68" s="69" t="s">
        <v>348</v>
      </c>
      <c r="D68" s="69" t="s">
        <v>27</v>
      </c>
      <c r="E68" s="176">
        <v>3.6167522999999995</v>
      </c>
      <c r="F68" s="176">
        <v>42.49526358</v>
      </c>
      <c r="G68" s="176">
        <v>41.764579869999992</v>
      </c>
      <c r="H68" s="176">
        <v>765.84672676000014</v>
      </c>
      <c r="I68" s="176">
        <v>19.536331160000007</v>
      </c>
      <c r="J68" s="176">
        <v>29.733328810000003</v>
      </c>
      <c r="K68" s="176">
        <v>49.069623570000012</v>
      </c>
      <c r="L68" s="176">
        <v>746.94758712000009</v>
      </c>
      <c r="M68" s="176">
        <v>41.917237620000009</v>
      </c>
      <c r="N68" s="176">
        <v>8.53746136</v>
      </c>
      <c r="O68" s="176">
        <v>90.660818559999996</v>
      </c>
      <c r="P68" s="176">
        <v>747.13226396999983</v>
      </c>
      <c r="Q68" s="176">
        <v>10.774416029999999</v>
      </c>
      <c r="R68" s="176">
        <v>42.533215939999998</v>
      </c>
      <c r="S68" s="176">
        <v>35.808313630000001</v>
      </c>
      <c r="T68" s="176">
        <v>1364.25364498</v>
      </c>
      <c r="U68" s="176">
        <v>7.1834160300000001</v>
      </c>
      <c r="V68" s="176">
        <v>80.401048810000006</v>
      </c>
      <c r="W68" s="176">
        <v>74.454226890000015</v>
      </c>
      <c r="X68" s="176"/>
      <c r="Y68" s="176">
        <v>1.5404160299999998</v>
      </c>
      <c r="Z68" s="176">
        <v>15.651878049999999</v>
      </c>
      <c r="AA68" s="176">
        <v>77.865692600000003</v>
      </c>
      <c r="AB68" s="176">
        <v>1379.9311602800001</v>
      </c>
      <c r="AC68" s="176">
        <v>12.732648430000001</v>
      </c>
      <c r="AD68" s="176">
        <v>7.6959195000000005</v>
      </c>
      <c r="AE68" s="176">
        <v>19.049537060000002</v>
      </c>
      <c r="AF68" s="176">
        <v>1449.64833473</v>
      </c>
      <c r="AG68" s="176">
        <v>13.837628160000001</v>
      </c>
      <c r="AH68" s="176">
        <v>91.465419499999996</v>
      </c>
      <c r="AI68" s="176">
        <v>64.730003890000006</v>
      </c>
      <c r="AJ68" s="176">
        <v>1645.0899354399999</v>
      </c>
      <c r="AK68" s="193">
        <v>10.490767</v>
      </c>
      <c r="AL68" s="176"/>
      <c r="AM68" s="176"/>
      <c r="AN68" s="176"/>
    </row>
    <row r="69" spans="2:40">
      <c r="B69" s="30" t="s">
        <v>349</v>
      </c>
      <c r="C69" s="69" t="s">
        <v>350</v>
      </c>
      <c r="D69" s="69" t="s">
        <v>27</v>
      </c>
      <c r="E69" s="176">
        <v>0</v>
      </c>
      <c r="F69" s="176">
        <v>0</v>
      </c>
      <c r="G69" s="176">
        <v>0</v>
      </c>
      <c r="H69" s="176">
        <v>0</v>
      </c>
      <c r="I69" s="176">
        <v>0</v>
      </c>
      <c r="J69" s="176">
        <v>0</v>
      </c>
      <c r="K69" s="176">
        <v>0</v>
      </c>
      <c r="L69" s="176">
        <v>0</v>
      </c>
      <c r="M69" s="176">
        <v>0</v>
      </c>
      <c r="N69" s="176">
        <v>0</v>
      </c>
      <c r="O69" s="176">
        <v>0</v>
      </c>
      <c r="P69" s="176">
        <v>0</v>
      </c>
      <c r="Q69" s="176">
        <v>0</v>
      </c>
      <c r="R69" s="176">
        <v>0</v>
      </c>
      <c r="S69" s="176">
        <v>0</v>
      </c>
      <c r="T69" s="176">
        <v>0</v>
      </c>
      <c r="U69" s="176">
        <v>0</v>
      </c>
      <c r="V69" s="176">
        <v>0</v>
      </c>
      <c r="W69" s="176">
        <v>0</v>
      </c>
      <c r="X69" s="176"/>
      <c r="Y69" s="176">
        <v>0</v>
      </c>
      <c r="Z69" s="176">
        <v>0</v>
      </c>
      <c r="AA69" s="176">
        <v>0</v>
      </c>
      <c r="AB69" s="176">
        <v>0</v>
      </c>
      <c r="AC69" s="176">
        <v>0</v>
      </c>
      <c r="AD69" s="176">
        <v>0</v>
      </c>
      <c r="AE69" s="176">
        <v>0</v>
      </c>
      <c r="AF69" s="176">
        <v>0</v>
      </c>
      <c r="AG69" s="176">
        <v>0</v>
      </c>
      <c r="AH69" s="176">
        <v>0</v>
      </c>
      <c r="AI69" s="176">
        <v>0</v>
      </c>
      <c r="AJ69" s="176">
        <v>0</v>
      </c>
      <c r="AK69" s="176">
        <v>0</v>
      </c>
      <c r="AL69" s="176">
        <v>0</v>
      </c>
      <c r="AM69" s="176">
        <v>0</v>
      </c>
      <c r="AN69" s="176">
        <v>0</v>
      </c>
    </row>
    <row r="70" spans="2:40">
      <c r="B70" s="30" t="s">
        <v>351</v>
      </c>
      <c r="C70" s="69" t="s">
        <v>352</v>
      </c>
      <c r="D70" s="69" t="s">
        <v>27</v>
      </c>
      <c r="E70" s="176">
        <v>0</v>
      </c>
      <c r="F70" s="176">
        <v>0</v>
      </c>
      <c r="G70" s="176">
        <v>0</v>
      </c>
      <c r="H70" s="176">
        <v>0</v>
      </c>
      <c r="I70" s="176">
        <v>0</v>
      </c>
      <c r="J70" s="176">
        <v>0</v>
      </c>
      <c r="K70" s="176">
        <v>0</v>
      </c>
      <c r="L70" s="176">
        <v>0</v>
      </c>
      <c r="M70" s="176">
        <v>0</v>
      </c>
      <c r="N70" s="176">
        <v>0</v>
      </c>
      <c r="O70" s="176">
        <v>0</v>
      </c>
      <c r="P70" s="176">
        <v>0</v>
      </c>
      <c r="Q70" s="176">
        <v>0</v>
      </c>
      <c r="R70" s="176">
        <v>0</v>
      </c>
      <c r="S70" s="176">
        <v>0</v>
      </c>
      <c r="T70" s="176">
        <v>0</v>
      </c>
      <c r="U70" s="176">
        <v>0</v>
      </c>
      <c r="V70" s="176">
        <v>0</v>
      </c>
      <c r="W70" s="176">
        <v>0</v>
      </c>
      <c r="X70" s="176"/>
      <c r="Y70" s="176">
        <v>0</v>
      </c>
      <c r="Z70" s="176">
        <v>0</v>
      </c>
      <c r="AA70" s="176">
        <v>0</v>
      </c>
      <c r="AB70" s="176">
        <v>0</v>
      </c>
      <c r="AC70" s="176">
        <v>0</v>
      </c>
      <c r="AD70" s="176">
        <v>0</v>
      </c>
      <c r="AE70" s="176">
        <v>0</v>
      </c>
      <c r="AF70" s="176">
        <v>0</v>
      </c>
      <c r="AG70" s="176">
        <v>0</v>
      </c>
      <c r="AH70" s="176">
        <v>0</v>
      </c>
      <c r="AI70" s="176">
        <v>0</v>
      </c>
      <c r="AJ70" s="176">
        <v>0</v>
      </c>
      <c r="AK70" s="176">
        <v>0</v>
      </c>
      <c r="AL70" s="176">
        <v>0</v>
      </c>
      <c r="AM70" s="176">
        <v>0</v>
      </c>
      <c r="AN70" s="176">
        <v>0</v>
      </c>
    </row>
    <row r="71" spans="2:40">
      <c r="B71" s="30" t="s">
        <v>353</v>
      </c>
      <c r="C71" s="69" t="s">
        <v>354</v>
      </c>
      <c r="D71" s="69" t="s">
        <v>27</v>
      </c>
      <c r="E71" s="176">
        <v>0.10268101999999998</v>
      </c>
      <c r="F71" s="176">
        <v>0.80757235999999999</v>
      </c>
      <c r="G71" s="176">
        <v>6.1033730000000001E-2</v>
      </c>
      <c r="H71" s="176">
        <v>1.496162E-2</v>
      </c>
      <c r="I71" s="176">
        <v>0.10670627000000001</v>
      </c>
      <c r="J71" s="176">
        <v>0.65360960999999995</v>
      </c>
      <c r="K71" s="176">
        <v>2.6364748600000003</v>
      </c>
      <c r="L71" s="176">
        <v>2.4692972200000005</v>
      </c>
      <c r="M71" s="176">
        <v>2.1925217799999994</v>
      </c>
      <c r="N71" s="176">
        <v>2.3073837999999998</v>
      </c>
      <c r="O71" s="176">
        <v>2.3546459</v>
      </c>
      <c r="P71" s="176">
        <v>2.5644382800000001</v>
      </c>
      <c r="Q71" s="176">
        <v>1.9721557000000001</v>
      </c>
      <c r="R71" s="176">
        <v>2.4056142499999997</v>
      </c>
      <c r="S71" s="176">
        <v>2.5382407699999998</v>
      </c>
      <c r="T71" s="176">
        <v>2.6345843999999996</v>
      </c>
      <c r="U71" s="176">
        <v>2.7151804499999996</v>
      </c>
      <c r="V71" s="176">
        <v>1.8724793500000001</v>
      </c>
      <c r="W71" s="176">
        <v>1.5847757499999999</v>
      </c>
      <c r="X71" s="176">
        <v>1.8090978999999998</v>
      </c>
      <c r="Y71" s="176">
        <v>2.5286313800000002</v>
      </c>
      <c r="Z71" s="176">
        <v>1.5438351799999999</v>
      </c>
      <c r="AA71" s="176">
        <v>1.6205258100000002</v>
      </c>
      <c r="AB71" s="193">
        <v>1.63765552</v>
      </c>
      <c r="AC71" s="176">
        <v>5.95051021</v>
      </c>
      <c r="AD71" s="176">
        <v>0.12890565000000004</v>
      </c>
      <c r="AE71" s="176">
        <v>0.47155406</v>
      </c>
      <c r="AF71" s="176">
        <v>12.495407350000001</v>
      </c>
      <c r="AG71" s="176">
        <v>5.8129592199999998</v>
      </c>
      <c r="AH71" s="176">
        <v>5.3065025699999993</v>
      </c>
      <c r="AI71" s="176">
        <v>7.9266676699999996</v>
      </c>
      <c r="AJ71" s="176">
        <v>22.105855860000002</v>
      </c>
      <c r="AK71" s="193">
        <v>1.09959088</v>
      </c>
      <c r="AL71" s="176"/>
      <c r="AM71" s="176"/>
      <c r="AN71" s="176"/>
    </row>
    <row r="72" spans="2:40">
      <c r="B72" s="30" t="s">
        <v>355</v>
      </c>
      <c r="C72" s="69" t="s">
        <v>356</v>
      </c>
      <c r="D72" s="69" t="s">
        <v>27</v>
      </c>
      <c r="E72" s="176">
        <v>0</v>
      </c>
      <c r="F72" s="176">
        <v>0</v>
      </c>
      <c r="G72" s="176">
        <v>0</v>
      </c>
      <c r="H72" s="176">
        <v>0</v>
      </c>
      <c r="I72" s="176">
        <v>0</v>
      </c>
      <c r="J72" s="176">
        <v>0</v>
      </c>
      <c r="K72" s="176">
        <v>0</v>
      </c>
      <c r="L72" s="176">
        <v>0</v>
      </c>
      <c r="M72" s="176">
        <v>0</v>
      </c>
      <c r="N72" s="176">
        <v>0</v>
      </c>
      <c r="O72" s="176">
        <v>0</v>
      </c>
      <c r="P72" s="176">
        <v>0</v>
      </c>
      <c r="Q72" s="176">
        <v>0</v>
      </c>
      <c r="R72" s="176">
        <v>0</v>
      </c>
      <c r="S72" s="176">
        <v>0</v>
      </c>
      <c r="T72" s="176">
        <v>0</v>
      </c>
      <c r="U72" s="176">
        <v>0</v>
      </c>
      <c r="V72" s="176">
        <v>0</v>
      </c>
      <c r="W72" s="176">
        <v>0</v>
      </c>
      <c r="X72" s="176"/>
      <c r="Y72" s="176">
        <v>0</v>
      </c>
      <c r="Z72" s="176">
        <v>0</v>
      </c>
      <c r="AA72" s="176">
        <v>0</v>
      </c>
      <c r="AB72" s="176">
        <v>0</v>
      </c>
      <c r="AC72" s="176">
        <v>0</v>
      </c>
      <c r="AD72" s="176">
        <v>0</v>
      </c>
      <c r="AE72" s="176">
        <v>0</v>
      </c>
      <c r="AF72" s="176">
        <v>0</v>
      </c>
      <c r="AG72" s="176">
        <v>0</v>
      </c>
      <c r="AH72" s="176">
        <v>0</v>
      </c>
      <c r="AI72" s="176">
        <v>0</v>
      </c>
      <c r="AJ72" s="176">
        <v>0</v>
      </c>
      <c r="AK72" s="176">
        <v>0</v>
      </c>
      <c r="AL72" s="176">
        <v>0</v>
      </c>
      <c r="AM72" s="176">
        <v>0</v>
      </c>
      <c r="AN72" s="176">
        <v>0</v>
      </c>
    </row>
    <row r="73" spans="2:40">
      <c r="B73" s="28" t="s">
        <v>357</v>
      </c>
      <c r="C73" s="69" t="s">
        <v>358</v>
      </c>
      <c r="D73" s="68" t="s">
        <v>27</v>
      </c>
      <c r="E73" s="178">
        <f>SUM(E74:E77)</f>
        <v>110.14867886999997</v>
      </c>
      <c r="F73" s="178">
        <f t="shared" ref="F73:AB73" si="52">SUM(F74:F77)</f>
        <v>187.69546552000003</v>
      </c>
      <c r="G73" s="178">
        <f t="shared" si="52"/>
        <v>80.613219601999987</v>
      </c>
      <c r="H73" s="178">
        <f t="shared" si="52"/>
        <v>103.30079769999999</v>
      </c>
      <c r="I73" s="178">
        <f t="shared" si="52"/>
        <v>70.888862240000009</v>
      </c>
      <c r="J73" s="178">
        <f t="shared" si="52"/>
        <v>96.242854609999981</v>
      </c>
      <c r="K73" s="178">
        <f t="shared" si="52"/>
        <v>101.10416937122848</v>
      </c>
      <c r="L73" s="178">
        <f t="shared" si="52"/>
        <v>91.32634560999999</v>
      </c>
      <c r="M73" s="178">
        <f t="shared" si="52"/>
        <v>74.702004060000007</v>
      </c>
      <c r="N73" s="178">
        <f t="shared" si="52"/>
        <v>71.163654070000007</v>
      </c>
      <c r="O73" s="178">
        <f t="shared" si="52"/>
        <v>74.304983309999983</v>
      </c>
      <c r="P73" s="178">
        <f t="shared" si="52"/>
        <v>76.01507565</v>
      </c>
      <c r="Q73" s="178">
        <f t="shared" si="52"/>
        <v>70.12911029</v>
      </c>
      <c r="R73" s="178">
        <f t="shared" si="52"/>
        <v>83.379978950000009</v>
      </c>
      <c r="S73" s="178">
        <f t="shared" si="52"/>
        <v>91.093466479999975</v>
      </c>
      <c r="T73" s="178">
        <f t="shared" si="52"/>
        <v>290.87360568000008</v>
      </c>
      <c r="U73" s="178">
        <f t="shared" si="52"/>
        <v>112.35580361000001</v>
      </c>
      <c r="V73" s="178">
        <f t="shared" si="52"/>
        <v>70.412810639999989</v>
      </c>
      <c r="W73" s="178">
        <f t="shared" si="52"/>
        <v>75.082999780000009</v>
      </c>
      <c r="X73" s="178">
        <f t="shared" si="52"/>
        <v>119.70131968000001</v>
      </c>
      <c r="Y73" s="178">
        <f t="shared" si="52"/>
        <v>67.711884689999991</v>
      </c>
      <c r="Z73" s="178">
        <f t="shared" si="52"/>
        <v>104.08324504000001</v>
      </c>
      <c r="AA73" s="178">
        <f t="shared" si="52"/>
        <v>95.526126990000009</v>
      </c>
      <c r="AB73" s="178">
        <f t="shared" si="52"/>
        <v>82.919868269999995</v>
      </c>
      <c r="AC73" s="178">
        <f t="shared" ref="AC73:AJ73" si="53">SUM(AC74:AC77)</f>
        <v>56.79743998</v>
      </c>
      <c r="AD73" s="178">
        <f t="shared" si="53"/>
        <v>30.319456850000002</v>
      </c>
      <c r="AE73" s="178">
        <f t="shared" si="53"/>
        <v>41.14007256</v>
      </c>
      <c r="AF73" s="178">
        <f t="shared" si="53"/>
        <v>52.749631489999992</v>
      </c>
      <c r="AG73" s="178">
        <f t="shared" si="53"/>
        <v>57.024827729999998</v>
      </c>
      <c r="AH73" s="178">
        <f t="shared" si="53"/>
        <v>84.904342020000001</v>
      </c>
      <c r="AI73" s="178">
        <f t="shared" si="53"/>
        <v>74.013186289999993</v>
      </c>
      <c r="AJ73" s="178">
        <f t="shared" si="53"/>
        <v>70.111070130000002</v>
      </c>
      <c r="AK73" s="178">
        <f t="shared" ref="AK73:AN73" si="54">SUM(AK74:AK77)</f>
        <v>66.147691030000004</v>
      </c>
      <c r="AL73" s="178">
        <f t="shared" si="54"/>
        <v>0</v>
      </c>
      <c r="AM73" s="178">
        <f t="shared" si="54"/>
        <v>0</v>
      </c>
      <c r="AN73" s="178">
        <f t="shared" si="54"/>
        <v>0</v>
      </c>
    </row>
    <row r="74" spans="2:40">
      <c r="B74" s="30" t="s">
        <v>359</v>
      </c>
      <c r="C74" s="69" t="s">
        <v>360</v>
      </c>
      <c r="D74" s="69" t="s">
        <v>27</v>
      </c>
      <c r="E74" s="176">
        <v>82.799369129999974</v>
      </c>
      <c r="F74" s="176">
        <v>150.81422089</v>
      </c>
      <c r="G74" s="176">
        <v>42.638974829999995</v>
      </c>
      <c r="H74" s="176">
        <v>54.311388919999999</v>
      </c>
      <c r="I74" s="176">
        <v>42.762907380000001</v>
      </c>
      <c r="J74" s="176">
        <v>64.620175839999987</v>
      </c>
      <c r="K74" s="176">
        <v>70.053007871228488</v>
      </c>
      <c r="L74" s="176">
        <v>47.961680479999991</v>
      </c>
      <c r="M74" s="176">
        <v>43.564098250000008</v>
      </c>
      <c r="N74" s="176">
        <v>43.69621089000001</v>
      </c>
      <c r="O74" s="176">
        <v>44.626291899999984</v>
      </c>
      <c r="P74" s="176">
        <v>45.695932650000003</v>
      </c>
      <c r="Q74" s="176">
        <v>40.390788629999996</v>
      </c>
      <c r="R74" s="176">
        <v>44.673999820000006</v>
      </c>
      <c r="S74" s="176">
        <v>51.078898119999991</v>
      </c>
      <c r="T74" s="176">
        <v>64.717160559999996</v>
      </c>
      <c r="U74" s="176">
        <v>50.526407089999999</v>
      </c>
      <c r="V74" s="176">
        <v>40.101417239999996</v>
      </c>
      <c r="W74" s="176">
        <v>47.153761019999997</v>
      </c>
      <c r="X74" s="176">
        <v>45.269767610000009</v>
      </c>
      <c r="Y74" s="176">
        <v>40.836582909999997</v>
      </c>
      <c r="Z74" s="176">
        <v>77.065285509999995</v>
      </c>
      <c r="AA74" s="176">
        <v>40.674957460000002</v>
      </c>
      <c r="AB74" s="176">
        <v>60.874272349999998</v>
      </c>
      <c r="AC74" s="176">
        <v>32.900637860000003</v>
      </c>
      <c r="AD74" s="176">
        <v>19.678047600000003</v>
      </c>
      <c r="AE74" s="176">
        <v>17.765020440000001</v>
      </c>
      <c r="AF74" s="176">
        <v>28.995036529999993</v>
      </c>
      <c r="AG74" s="176">
        <v>20.167561059999997</v>
      </c>
      <c r="AH74" s="176">
        <v>39.63163686</v>
      </c>
      <c r="AI74" s="176">
        <v>48.317774810000003</v>
      </c>
      <c r="AJ74" s="176">
        <v>36.187363049999995</v>
      </c>
      <c r="AK74" s="176">
        <v>35.724093360000005</v>
      </c>
      <c r="AL74" s="176"/>
      <c r="AM74" s="176"/>
      <c r="AN74" s="176"/>
    </row>
    <row r="75" spans="2:40">
      <c r="B75" s="30" t="s">
        <v>361</v>
      </c>
      <c r="C75" s="69" t="s">
        <v>362</v>
      </c>
      <c r="D75" s="69" t="s">
        <v>27</v>
      </c>
      <c r="E75" s="176">
        <v>23.732942690000002</v>
      </c>
      <c r="F75" s="176">
        <v>30.386796620000002</v>
      </c>
      <c r="G75" s="176">
        <v>34.218849359999993</v>
      </c>
      <c r="H75" s="176">
        <v>35.739538070000002</v>
      </c>
      <c r="I75" s="176">
        <v>23.439065699999997</v>
      </c>
      <c r="J75" s="176">
        <v>27.107460149999998</v>
      </c>
      <c r="K75" s="176">
        <v>24.722483090000004</v>
      </c>
      <c r="L75" s="176">
        <v>29.63749408</v>
      </c>
      <c r="M75" s="176">
        <v>23.47232868</v>
      </c>
      <c r="N75" s="176">
        <v>22.334244099999999</v>
      </c>
      <c r="O75" s="176">
        <v>21.046334159999997</v>
      </c>
      <c r="P75" s="176">
        <v>23.834088910000002</v>
      </c>
      <c r="Q75" s="176">
        <v>24.78817351</v>
      </c>
      <c r="R75" s="176">
        <v>23.410281130000001</v>
      </c>
      <c r="S75" s="176">
        <v>23.184743779999998</v>
      </c>
      <c r="T75" s="176">
        <v>223.55138564000003</v>
      </c>
      <c r="U75" s="176">
        <v>35.282733790000002</v>
      </c>
      <c r="V75" s="176">
        <v>20.893637600000002</v>
      </c>
      <c r="W75" s="176">
        <v>23.250470940000003</v>
      </c>
      <c r="X75" s="176">
        <v>46.747600670000004</v>
      </c>
      <c r="Y75" s="176">
        <v>23.663486500000001</v>
      </c>
      <c r="Z75" s="176">
        <v>23.26392981</v>
      </c>
      <c r="AA75" s="176">
        <v>22.732047210000001</v>
      </c>
      <c r="AB75" s="176">
        <v>18.74859184</v>
      </c>
      <c r="AC75" s="176">
        <v>21.561374910000001</v>
      </c>
      <c r="AD75" s="176">
        <v>9.6526230599999998</v>
      </c>
      <c r="AE75" s="176">
        <v>20.458972189999997</v>
      </c>
      <c r="AF75" s="176">
        <v>22.285217580000001</v>
      </c>
      <c r="AG75" s="176">
        <v>20.1061923</v>
      </c>
      <c r="AH75" s="176">
        <v>41.824530249999995</v>
      </c>
      <c r="AI75" s="176">
        <v>22.602395439999999</v>
      </c>
      <c r="AJ75" s="176">
        <v>15.60799615</v>
      </c>
      <c r="AK75" s="176">
        <v>27.2234096</v>
      </c>
      <c r="AL75" s="176"/>
      <c r="AM75" s="176"/>
      <c r="AN75" s="176"/>
    </row>
    <row r="76" spans="2:40">
      <c r="B76" s="30" t="s">
        <v>363</v>
      </c>
      <c r="C76" s="69" t="s">
        <v>364</v>
      </c>
      <c r="D76" s="69" t="s">
        <v>27</v>
      </c>
      <c r="E76" s="176">
        <v>3.61636705</v>
      </c>
      <c r="F76" s="176">
        <v>6.4944480100000019</v>
      </c>
      <c r="G76" s="176">
        <v>3.7553954119999999</v>
      </c>
      <c r="H76" s="176">
        <v>13.249870709999998</v>
      </c>
      <c r="I76" s="176">
        <v>4.6868891599999998</v>
      </c>
      <c r="J76" s="176">
        <v>4.5152186200000006</v>
      </c>
      <c r="K76" s="176">
        <v>6.3286784100000002</v>
      </c>
      <c r="L76" s="176">
        <v>13.727171050000001</v>
      </c>
      <c r="M76" s="176">
        <v>7.6655771300000008</v>
      </c>
      <c r="N76" s="176">
        <v>5.1331990800000007</v>
      </c>
      <c r="O76" s="176">
        <v>8.6323572499999983</v>
      </c>
      <c r="P76" s="176">
        <v>6.4850540899999984</v>
      </c>
      <c r="Q76" s="176">
        <v>4.9501481499999986</v>
      </c>
      <c r="R76" s="176">
        <v>15.295698000000002</v>
      </c>
      <c r="S76" s="176">
        <v>16.829824579999997</v>
      </c>
      <c r="T76" s="176">
        <v>2.60505948</v>
      </c>
      <c r="U76" s="176">
        <v>26.546662730000001</v>
      </c>
      <c r="V76" s="176">
        <v>9.4177558000000001</v>
      </c>
      <c r="W76" s="176">
        <v>4.67876782</v>
      </c>
      <c r="X76" s="176">
        <v>27.683951400000005</v>
      </c>
      <c r="Y76" s="176">
        <v>3.2118152799999997</v>
      </c>
      <c r="Z76" s="176">
        <v>3.7540297200000001</v>
      </c>
      <c r="AA76" s="176">
        <v>32.119122320000002</v>
      </c>
      <c r="AB76" s="176">
        <v>3.2970040800000002</v>
      </c>
      <c r="AC76" s="176">
        <v>2.3354272100000002</v>
      </c>
      <c r="AD76" s="176">
        <v>0.98878619000000012</v>
      </c>
      <c r="AE76" s="176">
        <v>2.91607993</v>
      </c>
      <c r="AF76" s="176">
        <v>1.4693773800000001</v>
      </c>
      <c r="AG76" s="176">
        <v>16.751074369999998</v>
      </c>
      <c r="AH76" s="176">
        <v>3.4481749100000005</v>
      </c>
      <c r="AI76" s="176">
        <v>3.0930160400000002</v>
      </c>
      <c r="AJ76" s="176">
        <v>18.315710930000002</v>
      </c>
      <c r="AK76" s="176">
        <v>3.2001880700000003</v>
      </c>
      <c r="AL76" s="176"/>
      <c r="AM76" s="176"/>
      <c r="AN76" s="176"/>
    </row>
    <row r="77" spans="2:40">
      <c r="B77" s="30" t="s">
        <v>365</v>
      </c>
      <c r="C77" s="69" t="s">
        <v>366</v>
      </c>
      <c r="D77" s="69" t="s">
        <v>27</v>
      </c>
      <c r="E77" s="176">
        <v>0</v>
      </c>
      <c r="F77" s="176">
        <v>0</v>
      </c>
      <c r="G77" s="176">
        <v>0</v>
      </c>
      <c r="H77" s="176">
        <v>0</v>
      </c>
      <c r="I77" s="176">
        <v>0</v>
      </c>
      <c r="J77" s="176">
        <v>0</v>
      </c>
      <c r="K77" s="176">
        <v>0</v>
      </c>
      <c r="L77" s="176">
        <v>0</v>
      </c>
      <c r="M77" s="176">
        <v>0</v>
      </c>
      <c r="N77" s="176">
        <v>0</v>
      </c>
      <c r="O77" s="176">
        <v>0</v>
      </c>
      <c r="P77" s="176">
        <v>0</v>
      </c>
      <c r="Q77" s="176">
        <v>0</v>
      </c>
      <c r="R77" s="176">
        <v>0</v>
      </c>
      <c r="S77" s="176">
        <v>0</v>
      </c>
      <c r="T77" s="176">
        <v>0</v>
      </c>
      <c r="U77" s="176">
        <v>0</v>
      </c>
      <c r="V77" s="176">
        <v>0</v>
      </c>
      <c r="W77" s="176">
        <v>0</v>
      </c>
      <c r="X77" s="176"/>
      <c r="Y77" s="176">
        <v>0</v>
      </c>
      <c r="Z77" s="176">
        <v>0</v>
      </c>
      <c r="AA77" s="176">
        <v>0</v>
      </c>
      <c r="AB77" s="176">
        <v>0</v>
      </c>
      <c r="AC77" s="176">
        <v>0</v>
      </c>
      <c r="AD77" s="176">
        <v>0</v>
      </c>
      <c r="AE77" s="176">
        <v>0</v>
      </c>
      <c r="AF77" s="176">
        <v>0</v>
      </c>
      <c r="AG77" s="176">
        <v>0</v>
      </c>
      <c r="AH77" s="176">
        <v>0</v>
      </c>
      <c r="AI77" s="176">
        <v>0</v>
      </c>
      <c r="AJ77" s="176">
        <v>0</v>
      </c>
      <c r="AK77" s="176">
        <v>0</v>
      </c>
      <c r="AL77" s="176">
        <v>0</v>
      </c>
      <c r="AM77" s="176">
        <v>0</v>
      </c>
      <c r="AN77" s="176">
        <v>0</v>
      </c>
    </row>
    <row r="78" spans="2:40">
      <c r="B78" s="28" t="s">
        <v>367</v>
      </c>
      <c r="C78" s="68" t="s">
        <v>368</v>
      </c>
      <c r="D78" s="68" t="s">
        <v>27</v>
      </c>
      <c r="E78" s="178">
        <v>3.0297593700000007</v>
      </c>
      <c r="F78" s="178">
        <v>6.2059508000000001</v>
      </c>
      <c r="G78" s="178">
        <v>3.8339410100000006</v>
      </c>
      <c r="H78" s="178">
        <v>6.7295013900000002</v>
      </c>
      <c r="I78" s="178">
        <v>4.595108230000001</v>
      </c>
      <c r="J78" s="178">
        <v>15.676285939999998</v>
      </c>
      <c r="K78" s="178">
        <v>4.4372223700000006</v>
      </c>
      <c r="L78" s="178">
        <v>5.1507937300000002</v>
      </c>
      <c r="M78" s="178">
        <v>9.4317907999999981</v>
      </c>
      <c r="N78" s="178">
        <v>7.9636053799999997</v>
      </c>
      <c r="O78" s="178">
        <v>4.0169886900000007</v>
      </c>
      <c r="P78" s="178">
        <v>4.5784892599999996</v>
      </c>
      <c r="Q78" s="178">
        <v>5.5118264000000003</v>
      </c>
      <c r="R78" s="178">
        <v>4.8980641400000007</v>
      </c>
      <c r="S78" s="178">
        <v>5.1355892499999998</v>
      </c>
      <c r="T78" s="178">
        <v>6.8203990499999998</v>
      </c>
      <c r="U78" s="178">
        <v>5.4118346600000002</v>
      </c>
      <c r="V78" s="178">
        <v>8.0549310299999988</v>
      </c>
      <c r="W78" s="178">
        <v>6.3319534599999985</v>
      </c>
      <c r="X78" s="178">
        <v>6.26981784</v>
      </c>
      <c r="Y78" s="176">
        <v>4.4398534099999996</v>
      </c>
      <c r="Z78" s="176">
        <v>5.81702852</v>
      </c>
      <c r="AA78" s="176">
        <v>6.6037874799999994</v>
      </c>
      <c r="AB78" s="176">
        <v>6.1025255500000011</v>
      </c>
      <c r="AC78" s="176">
        <v>4.5426800699999994</v>
      </c>
      <c r="AD78" s="176">
        <v>1.1649879000000003</v>
      </c>
      <c r="AE78" s="176">
        <v>2.2695374099999999</v>
      </c>
      <c r="AF78" s="176">
        <v>24.521497770000003</v>
      </c>
      <c r="AG78" s="176">
        <v>3.5268144499999998</v>
      </c>
      <c r="AH78" s="176">
        <v>12.963866530000001</v>
      </c>
      <c r="AI78" s="176">
        <v>11.22978005</v>
      </c>
      <c r="AJ78" s="176">
        <v>8.4040212699999994</v>
      </c>
      <c r="AK78" s="176">
        <v>10.088739390000001</v>
      </c>
      <c r="AL78" s="176"/>
      <c r="AM78" s="176"/>
      <c r="AN78" s="176"/>
    </row>
    <row r="79" spans="2:40">
      <c r="B79" s="28" t="s">
        <v>369</v>
      </c>
      <c r="C79" s="68" t="s">
        <v>370</v>
      </c>
      <c r="D79" s="68" t="s">
        <v>27</v>
      </c>
      <c r="E79" s="178">
        <f>+E80+E83</f>
        <v>35.850549430000001</v>
      </c>
      <c r="F79" s="178">
        <f t="shared" ref="F79:V79" si="55">+F80+F83</f>
        <v>50.584859420000001</v>
      </c>
      <c r="G79" s="178">
        <f t="shared" si="55"/>
        <v>56.153601969999997</v>
      </c>
      <c r="H79" s="178">
        <f t="shared" si="55"/>
        <v>73.291011909999995</v>
      </c>
      <c r="I79" s="178">
        <f t="shared" si="55"/>
        <v>51.88241421</v>
      </c>
      <c r="J79" s="178">
        <f t="shared" si="55"/>
        <v>54.030990870000004</v>
      </c>
      <c r="K79" s="178">
        <f t="shared" si="55"/>
        <v>46.266225349999999</v>
      </c>
      <c r="L79" s="178">
        <f t="shared" si="55"/>
        <v>119.88299216999999</v>
      </c>
      <c r="M79" s="178">
        <f t="shared" si="55"/>
        <v>49.972535000000001</v>
      </c>
      <c r="N79" s="178">
        <f t="shared" si="55"/>
        <v>48.972434</v>
      </c>
      <c r="O79" s="178">
        <f t="shared" si="55"/>
        <v>43.890110999999997</v>
      </c>
      <c r="P79" s="178">
        <f t="shared" si="55"/>
        <v>77.374937000000003</v>
      </c>
      <c r="Q79" s="178">
        <f t="shared" si="55"/>
        <v>48.596689779999998</v>
      </c>
      <c r="R79" s="178">
        <f t="shared" si="55"/>
        <v>49.810658739999994</v>
      </c>
      <c r="S79" s="178">
        <f t="shared" si="55"/>
        <v>44.448567779999998</v>
      </c>
      <c r="T79" s="178">
        <f t="shared" si="55"/>
        <v>84.914536720000001</v>
      </c>
      <c r="U79" s="178">
        <f t="shared" si="55"/>
        <v>56.977883620000007</v>
      </c>
      <c r="V79" s="178">
        <f t="shared" si="55"/>
        <v>42.650617939999997</v>
      </c>
      <c r="W79" s="178">
        <f t="shared" ref="W79:AB79" si="56">+W80+W83</f>
        <v>67.115506999999994</v>
      </c>
      <c r="X79" s="178">
        <f t="shared" si="56"/>
        <v>97.79626906</v>
      </c>
      <c r="Y79" s="178">
        <f t="shared" si="56"/>
        <v>40.760125000000002</v>
      </c>
      <c r="Z79" s="178">
        <f t="shared" si="56"/>
        <v>74.338788000000008</v>
      </c>
      <c r="AA79" s="178">
        <f t="shared" si="56"/>
        <v>30.222915</v>
      </c>
      <c r="AB79" s="178">
        <f t="shared" si="56"/>
        <v>77.421948110000002</v>
      </c>
      <c r="AC79" s="178">
        <f t="shared" ref="AC79:AJ79" si="57">+AC80+AC83</f>
        <v>43.095793</v>
      </c>
      <c r="AD79" s="178">
        <f t="shared" si="57"/>
        <v>25.840251000000002</v>
      </c>
      <c r="AE79" s="178">
        <f t="shared" si="57"/>
        <v>29.323402999999999</v>
      </c>
      <c r="AF79" s="178">
        <f t="shared" si="57"/>
        <v>27.176833999999999</v>
      </c>
      <c r="AG79" s="178">
        <f t="shared" si="57"/>
        <v>22.844250000000002</v>
      </c>
      <c r="AH79" s="178">
        <f t="shared" si="57"/>
        <v>32.730321000000004</v>
      </c>
      <c r="AI79" s="178">
        <f t="shared" si="57"/>
        <v>37.997821000000002</v>
      </c>
      <c r="AJ79" s="178">
        <f t="shared" si="57"/>
        <v>84.620716999999999</v>
      </c>
      <c r="AK79" s="178">
        <f t="shared" ref="AK79:AN79" si="58">+AK80+AK83</f>
        <v>29.679288</v>
      </c>
      <c r="AL79" s="178">
        <f t="shared" si="58"/>
        <v>0</v>
      </c>
      <c r="AM79" s="178">
        <f t="shared" si="58"/>
        <v>0</v>
      </c>
      <c r="AN79" s="178">
        <f t="shared" si="58"/>
        <v>0</v>
      </c>
    </row>
    <row r="80" spans="2:40">
      <c r="B80" s="30" t="s">
        <v>371</v>
      </c>
      <c r="C80" s="69" t="s">
        <v>329</v>
      </c>
      <c r="D80" s="69" t="s">
        <v>27</v>
      </c>
      <c r="E80" s="176">
        <f>SUM(E81:E82)</f>
        <v>35.850549430000001</v>
      </c>
      <c r="F80" s="176">
        <f t="shared" ref="F80:V80" si="59">SUM(F81:F82)</f>
        <v>50.584859420000001</v>
      </c>
      <c r="G80" s="176">
        <f t="shared" si="59"/>
        <v>56.153601969999997</v>
      </c>
      <c r="H80" s="176">
        <f t="shared" si="59"/>
        <v>73.291011909999995</v>
      </c>
      <c r="I80" s="176">
        <f t="shared" si="59"/>
        <v>51.88241421</v>
      </c>
      <c r="J80" s="176">
        <f t="shared" si="59"/>
        <v>54.030990870000004</v>
      </c>
      <c r="K80" s="176">
        <f t="shared" si="59"/>
        <v>46.266225349999999</v>
      </c>
      <c r="L80" s="176">
        <f t="shared" si="59"/>
        <v>80.318481869999999</v>
      </c>
      <c r="M80" s="176">
        <f t="shared" si="59"/>
        <v>49.972535000000001</v>
      </c>
      <c r="N80" s="176">
        <f t="shared" si="59"/>
        <v>48.972434</v>
      </c>
      <c r="O80" s="176">
        <f t="shared" si="59"/>
        <v>43.541290999999994</v>
      </c>
      <c r="P80" s="176">
        <f t="shared" si="59"/>
        <v>77.374937000000003</v>
      </c>
      <c r="Q80" s="176">
        <f t="shared" si="59"/>
        <v>48.596689779999998</v>
      </c>
      <c r="R80" s="176">
        <f t="shared" si="59"/>
        <v>49.810658739999994</v>
      </c>
      <c r="S80" s="176">
        <f t="shared" si="59"/>
        <v>44.448567779999998</v>
      </c>
      <c r="T80" s="176">
        <f t="shared" si="59"/>
        <v>80.903304860000006</v>
      </c>
      <c r="U80" s="176">
        <f t="shared" si="59"/>
        <v>56.977883620000007</v>
      </c>
      <c r="V80" s="176">
        <f t="shared" si="59"/>
        <v>42.650617939999997</v>
      </c>
      <c r="W80" s="176">
        <f>SUM(W81:W82)</f>
        <v>67.115506999999994</v>
      </c>
      <c r="X80" s="176">
        <f>SUM(X81:X82)</f>
        <v>97.79626906</v>
      </c>
      <c r="Y80" s="176">
        <f>SUM(Y81:Y82)</f>
        <v>40.760125000000002</v>
      </c>
      <c r="Z80" s="176">
        <f>SUM(Z81:Z82)</f>
        <v>74.338788000000008</v>
      </c>
      <c r="AA80" s="176">
        <f>SUM(AA81:AA82)</f>
        <v>30.222915</v>
      </c>
      <c r="AB80" s="176">
        <v>76.960008920000007</v>
      </c>
      <c r="AC80" s="176">
        <f t="shared" ref="AC80:AJ80" si="60">SUM(AC81:AC82)</f>
        <v>43.095793</v>
      </c>
      <c r="AD80" s="176">
        <f t="shared" si="60"/>
        <v>25.840251000000002</v>
      </c>
      <c r="AE80" s="176">
        <f t="shared" si="60"/>
        <v>28.344251</v>
      </c>
      <c r="AF80" s="176">
        <f t="shared" si="60"/>
        <v>27.176833999999999</v>
      </c>
      <c r="AG80" s="176">
        <f t="shared" si="60"/>
        <v>22.844250000000002</v>
      </c>
      <c r="AH80" s="176">
        <f t="shared" si="60"/>
        <v>32.730321000000004</v>
      </c>
      <c r="AI80" s="176">
        <f t="shared" si="60"/>
        <v>37.847821000000003</v>
      </c>
      <c r="AJ80" s="176">
        <f t="shared" si="60"/>
        <v>84.620716999999999</v>
      </c>
      <c r="AK80" s="176">
        <f t="shared" ref="AK80:AN80" si="61">SUM(AK81:AK82)</f>
        <v>29.679288</v>
      </c>
      <c r="AL80" s="176">
        <f t="shared" si="61"/>
        <v>0</v>
      </c>
      <c r="AM80" s="176">
        <f t="shared" si="61"/>
        <v>0</v>
      </c>
      <c r="AN80" s="176">
        <f t="shared" si="61"/>
        <v>0</v>
      </c>
    </row>
    <row r="81" spans="2:40">
      <c r="B81" s="30" t="s">
        <v>372</v>
      </c>
      <c r="C81" s="70" t="s">
        <v>373</v>
      </c>
      <c r="D81" s="70" t="s">
        <v>27</v>
      </c>
      <c r="E81" s="176">
        <v>0</v>
      </c>
      <c r="F81" s="176">
        <v>0</v>
      </c>
      <c r="G81" s="176">
        <v>0</v>
      </c>
      <c r="H81" s="176">
        <v>0</v>
      </c>
      <c r="I81" s="176">
        <v>0</v>
      </c>
      <c r="J81" s="176">
        <v>0</v>
      </c>
      <c r="K81" s="176">
        <v>0</v>
      </c>
      <c r="L81" s="176">
        <v>0</v>
      </c>
      <c r="M81" s="176">
        <v>0</v>
      </c>
      <c r="N81" s="176">
        <v>0</v>
      </c>
      <c r="O81" s="176">
        <v>0</v>
      </c>
      <c r="P81" s="176">
        <v>0</v>
      </c>
      <c r="Q81" s="176">
        <v>0</v>
      </c>
      <c r="R81" s="176">
        <v>0</v>
      </c>
      <c r="S81" s="176">
        <v>0</v>
      </c>
      <c r="T81" s="176">
        <v>0</v>
      </c>
      <c r="U81" s="176">
        <v>0</v>
      </c>
      <c r="V81" s="176">
        <v>0</v>
      </c>
      <c r="W81" s="176">
        <v>0</v>
      </c>
      <c r="X81" s="176"/>
      <c r="Y81" s="176">
        <v>0</v>
      </c>
      <c r="Z81" s="176">
        <v>0</v>
      </c>
      <c r="AA81" s="176">
        <v>0</v>
      </c>
      <c r="AB81" s="176">
        <v>0</v>
      </c>
      <c r="AC81" s="176">
        <v>0</v>
      </c>
      <c r="AD81" s="176">
        <v>0</v>
      </c>
      <c r="AE81" s="176">
        <v>0</v>
      </c>
      <c r="AF81" s="176">
        <v>0</v>
      </c>
      <c r="AG81" s="176">
        <v>0</v>
      </c>
      <c r="AH81" s="176">
        <v>0</v>
      </c>
      <c r="AI81" s="176">
        <v>0</v>
      </c>
      <c r="AJ81" s="176">
        <v>0</v>
      </c>
      <c r="AK81" s="176">
        <v>0</v>
      </c>
      <c r="AL81" s="176">
        <v>0</v>
      </c>
      <c r="AM81" s="176">
        <v>0</v>
      </c>
      <c r="AN81" s="176">
        <v>0</v>
      </c>
    </row>
    <row r="82" spans="2:40">
      <c r="B82" s="30" t="s">
        <v>374</v>
      </c>
      <c r="C82" s="70" t="s">
        <v>375</v>
      </c>
      <c r="D82" s="70" t="s">
        <v>27</v>
      </c>
      <c r="E82" s="176">
        <v>35.850549430000001</v>
      </c>
      <c r="F82" s="176">
        <v>50.584859420000001</v>
      </c>
      <c r="G82" s="176">
        <v>56.153601969999997</v>
      </c>
      <c r="H82" s="176">
        <v>73.291011909999995</v>
      </c>
      <c r="I82" s="176">
        <v>51.88241421</v>
      </c>
      <c r="J82" s="176">
        <v>54.030990870000004</v>
      </c>
      <c r="K82" s="176">
        <v>46.266225349999999</v>
      </c>
      <c r="L82" s="176">
        <v>80.318481869999999</v>
      </c>
      <c r="M82" s="176">
        <v>49.972535000000001</v>
      </c>
      <c r="N82" s="176">
        <v>48.972434</v>
      </c>
      <c r="O82" s="176">
        <v>43.541290999999994</v>
      </c>
      <c r="P82" s="176">
        <v>77.374937000000003</v>
      </c>
      <c r="Q82" s="176">
        <v>48.596689779999998</v>
      </c>
      <c r="R82" s="176">
        <v>49.810658739999994</v>
      </c>
      <c r="S82" s="176">
        <v>44.448567779999998</v>
      </c>
      <c r="T82" s="176">
        <v>80.903304860000006</v>
      </c>
      <c r="U82" s="176">
        <v>56.977883620000007</v>
      </c>
      <c r="V82" s="176">
        <v>42.650617939999997</v>
      </c>
      <c r="W82" s="176">
        <v>67.115506999999994</v>
      </c>
      <c r="X82" s="176">
        <v>97.79626906</v>
      </c>
      <c r="Y82" s="176">
        <v>40.760125000000002</v>
      </c>
      <c r="Z82" s="176">
        <v>74.338788000000008</v>
      </c>
      <c r="AA82" s="176">
        <v>30.222915</v>
      </c>
      <c r="AB82" s="176">
        <v>74.338788000000008</v>
      </c>
      <c r="AC82" s="176">
        <v>43.095793</v>
      </c>
      <c r="AD82" s="176">
        <v>25.840251000000002</v>
      </c>
      <c r="AE82" s="176">
        <v>28.344251</v>
      </c>
      <c r="AF82" s="176">
        <v>27.176833999999999</v>
      </c>
      <c r="AG82" s="176">
        <v>22.844250000000002</v>
      </c>
      <c r="AH82" s="176">
        <v>32.730321000000004</v>
      </c>
      <c r="AI82" s="176">
        <v>37.847821000000003</v>
      </c>
      <c r="AJ82" s="176">
        <v>84.620716999999999</v>
      </c>
      <c r="AK82" s="176">
        <v>29.679288</v>
      </c>
      <c r="AL82" s="176"/>
      <c r="AM82" s="176"/>
      <c r="AN82" s="176"/>
    </row>
    <row r="83" spans="2:40">
      <c r="B83" s="30" t="s">
        <v>376</v>
      </c>
      <c r="C83" s="69" t="s">
        <v>377</v>
      </c>
      <c r="D83" s="69" t="s">
        <v>27</v>
      </c>
      <c r="E83" s="176">
        <v>0</v>
      </c>
      <c r="F83" s="176">
        <v>0</v>
      </c>
      <c r="G83" s="176">
        <v>0</v>
      </c>
      <c r="H83" s="176">
        <v>0</v>
      </c>
      <c r="I83" s="176">
        <v>0</v>
      </c>
      <c r="J83" s="176">
        <v>0</v>
      </c>
      <c r="K83" s="176">
        <v>0</v>
      </c>
      <c r="L83" s="176">
        <v>39.564510299999995</v>
      </c>
      <c r="M83" s="176">
        <v>0</v>
      </c>
      <c r="N83" s="176">
        <v>0</v>
      </c>
      <c r="O83" s="176">
        <v>0.34882000000000002</v>
      </c>
      <c r="P83" s="176">
        <v>0</v>
      </c>
      <c r="Q83" s="176">
        <v>0</v>
      </c>
      <c r="R83" s="176">
        <v>0</v>
      </c>
      <c r="S83" s="176">
        <v>0</v>
      </c>
      <c r="T83" s="176">
        <v>4.0112318599999996</v>
      </c>
      <c r="U83" s="176">
        <v>0</v>
      </c>
      <c r="V83" s="176">
        <v>0</v>
      </c>
      <c r="W83" s="176">
        <v>0</v>
      </c>
      <c r="X83" s="176"/>
      <c r="Y83" s="176">
        <v>0</v>
      </c>
      <c r="Z83" s="176">
        <v>0</v>
      </c>
      <c r="AA83" s="176">
        <v>0</v>
      </c>
      <c r="AB83" s="176">
        <v>0.46193919</v>
      </c>
      <c r="AC83" s="176">
        <v>0</v>
      </c>
      <c r="AD83" s="176">
        <v>0</v>
      </c>
      <c r="AE83" s="176">
        <v>0.97915200000000002</v>
      </c>
      <c r="AF83" s="176">
        <v>0</v>
      </c>
      <c r="AG83" s="176">
        <v>0</v>
      </c>
      <c r="AH83" s="176">
        <v>0</v>
      </c>
      <c r="AI83" s="176">
        <v>0.15</v>
      </c>
      <c r="AJ83" s="176">
        <v>0</v>
      </c>
      <c r="AK83" s="176">
        <v>0</v>
      </c>
      <c r="AL83" s="176">
        <v>0</v>
      </c>
      <c r="AM83" s="176">
        <v>0</v>
      </c>
      <c r="AN83" s="176">
        <v>0</v>
      </c>
    </row>
    <row r="84" spans="2:40" ht="33.75" customHeight="1">
      <c r="B84" s="28" t="s">
        <v>378</v>
      </c>
      <c r="C84" s="73" t="s">
        <v>379</v>
      </c>
      <c r="D84" s="73" t="s">
        <v>27</v>
      </c>
      <c r="E84" s="178">
        <f>+E85+E89</f>
        <v>0</v>
      </c>
      <c r="F84" s="178">
        <f t="shared" ref="F84:V84" si="62">+F85+F89</f>
        <v>0</v>
      </c>
      <c r="G84" s="178">
        <f t="shared" si="62"/>
        <v>0</v>
      </c>
      <c r="H84" s="178">
        <f t="shared" si="62"/>
        <v>0</v>
      </c>
      <c r="I84" s="178">
        <f t="shared" si="62"/>
        <v>0</v>
      </c>
      <c r="J84" s="178">
        <f t="shared" si="62"/>
        <v>0</v>
      </c>
      <c r="K84" s="178">
        <f t="shared" si="62"/>
        <v>0</v>
      </c>
      <c r="L84" s="178">
        <f t="shared" si="62"/>
        <v>0</v>
      </c>
      <c r="M84" s="178">
        <f t="shared" si="62"/>
        <v>0</v>
      </c>
      <c r="N84" s="178">
        <f t="shared" si="62"/>
        <v>0</v>
      </c>
      <c r="O84" s="178">
        <f t="shared" si="62"/>
        <v>0</v>
      </c>
      <c r="P84" s="178">
        <f t="shared" si="62"/>
        <v>0</v>
      </c>
      <c r="Q84" s="178">
        <f t="shared" si="62"/>
        <v>0</v>
      </c>
      <c r="R84" s="178">
        <f t="shared" si="62"/>
        <v>0</v>
      </c>
      <c r="S84" s="178">
        <f t="shared" si="62"/>
        <v>0</v>
      </c>
      <c r="T84" s="178">
        <f t="shared" si="62"/>
        <v>0</v>
      </c>
      <c r="U84" s="178">
        <f t="shared" si="62"/>
        <v>0</v>
      </c>
      <c r="V84" s="178">
        <f t="shared" si="62"/>
        <v>0</v>
      </c>
      <c r="W84" s="178">
        <f t="shared" ref="W84:AB84" si="63">+W85+W89</f>
        <v>0</v>
      </c>
      <c r="X84" s="178">
        <f t="shared" si="63"/>
        <v>0</v>
      </c>
      <c r="Y84" s="178">
        <f t="shared" si="63"/>
        <v>0</v>
      </c>
      <c r="Z84" s="178">
        <f t="shared" si="63"/>
        <v>0</v>
      </c>
      <c r="AA84" s="178">
        <f t="shared" si="63"/>
        <v>0</v>
      </c>
      <c r="AB84" s="178">
        <f t="shared" si="63"/>
        <v>0</v>
      </c>
      <c r="AC84" s="178">
        <f t="shared" ref="AC84:AJ84" si="64">+AC85+AC89</f>
        <v>0</v>
      </c>
      <c r="AD84" s="178">
        <f t="shared" si="64"/>
        <v>0</v>
      </c>
      <c r="AE84" s="178">
        <f t="shared" si="64"/>
        <v>0</v>
      </c>
      <c r="AF84" s="178">
        <f t="shared" si="64"/>
        <v>0</v>
      </c>
      <c r="AG84" s="178">
        <f t="shared" si="64"/>
        <v>0</v>
      </c>
      <c r="AH84" s="178">
        <f t="shared" si="64"/>
        <v>0</v>
      </c>
      <c r="AI84" s="178">
        <f t="shared" si="64"/>
        <v>0</v>
      </c>
      <c r="AJ84" s="178">
        <f t="shared" si="64"/>
        <v>0</v>
      </c>
      <c r="AK84" s="178">
        <f t="shared" ref="AK84:AN84" si="65">+AK85+AK89</f>
        <v>0</v>
      </c>
      <c r="AL84" s="178">
        <f t="shared" si="65"/>
        <v>0</v>
      </c>
      <c r="AM84" s="178">
        <f t="shared" si="65"/>
        <v>0</v>
      </c>
      <c r="AN84" s="178">
        <f t="shared" si="65"/>
        <v>0</v>
      </c>
    </row>
    <row r="85" spans="2:40">
      <c r="B85" s="30" t="s">
        <v>380</v>
      </c>
      <c r="C85" s="69" t="s">
        <v>381</v>
      </c>
      <c r="D85" s="69" t="s">
        <v>27</v>
      </c>
      <c r="E85" s="176">
        <f>+E86+E87+E88</f>
        <v>0</v>
      </c>
      <c r="F85" s="176">
        <f t="shared" ref="F85:V85" si="66">+F86+F87+F88</f>
        <v>0</v>
      </c>
      <c r="G85" s="176">
        <f t="shared" si="66"/>
        <v>0</v>
      </c>
      <c r="H85" s="176">
        <f t="shared" si="66"/>
        <v>0</v>
      </c>
      <c r="I85" s="176">
        <f t="shared" si="66"/>
        <v>0</v>
      </c>
      <c r="J85" s="176">
        <f t="shared" si="66"/>
        <v>0</v>
      </c>
      <c r="K85" s="176">
        <f t="shared" si="66"/>
        <v>0</v>
      </c>
      <c r="L85" s="176">
        <f t="shared" si="66"/>
        <v>0</v>
      </c>
      <c r="M85" s="176">
        <f t="shared" si="66"/>
        <v>0</v>
      </c>
      <c r="N85" s="176">
        <f t="shared" si="66"/>
        <v>0</v>
      </c>
      <c r="O85" s="176">
        <f t="shared" si="66"/>
        <v>0</v>
      </c>
      <c r="P85" s="176">
        <f t="shared" si="66"/>
        <v>0</v>
      </c>
      <c r="Q85" s="176">
        <f t="shared" si="66"/>
        <v>0</v>
      </c>
      <c r="R85" s="176">
        <f t="shared" si="66"/>
        <v>0</v>
      </c>
      <c r="S85" s="176">
        <f t="shared" si="66"/>
        <v>0</v>
      </c>
      <c r="T85" s="176">
        <f t="shared" si="66"/>
        <v>0</v>
      </c>
      <c r="U85" s="176">
        <f t="shared" si="66"/>
        <v>0</v>
      </c>
      <c r="V85" s="176">
        <f t="shared" si="66"/>
        <v>0</v>
      </c>
      <c r="W85" s="176">
        <f t="shared" ref="W85:AB85" si="67">+W86+W87+W88</f>
        <v>0</v>
      </c>
      <c r="X85" s="176">
        <f t="shared" si="67"/>
        <v>0</v>
      </c>
      <c r="Y85" s="176">
        <f t="shared" si="67"/>
        <v>0</v>
      </c>
      <c r="Z85" s="176">
        <f t="shared" si="67"/>
        <v>0</v>
      </c>
      <c r="AA85" s="176">
        <f t="shared" si="67"/>
        <v>0</v>
      </c>
      <c r="AB85" s="176">
        <f t="shared" si="67"/>
        <v>0</v>
      </c>
      <c r="AC85" s="176">
        <f t="shared" ref="AC85:AJ85" si="68">+AC86+AC87+AC88</f>
        <v>0</v>
      </c>
      <c r="AD85" s="176">
        <f t="shared" si="68"/>
        <v>0</v>
      </c>
      <c r="AE85" s="176">
        <f t="shared" si="68"/>
        <v>0</v>
      </c>
      <c r="AF85" s="176">
        <f t="shared" si="68"/>
        <v>0</v>
      </c>
      <c r="AG85" s="176">
        <f t="shared" si="68"/>
        <v>0</v>
      </c>
      <c r="AH85" s="176">
        <f t="shared" si="68"/>
        <v>0</v>
      </c>
      <c r="AI85" s="176">
        <f t="shared" si="68"/>
        <v>0</v>
      </c>
      <c r="AJ85" s="176">
        <f t="shared" si="68"/>
        <v>0</v>
      </c>
      <c r="AK85" s="176">
        <f t="shared" ref="AK85:AN85" si="69">+AK86+AK87+AK88</f>
        <v>0</v>
      </c>
      <c r="AL85" s="176">
        <f t="shared" si="69"/>
        <v>0</v>
      </c>
      <c r="AM85" s="176">
        <f t="shared" si="69"/>
        <v>0</v>
      </c>
      <c r="AN85" s="176">
        <f t="shared" si="69"/>
        <v>0</v>
      </c>
    </row>
    <row r="86" spans="2:40">
      <c r="B86" s="30" t="s">
        <v>382</v>
      </c>
      <c r="C86" s="70" t="s">
        <v>383</v>
      </c>
      <c r="D86" s="70" t="s">
        <v>27</v>
      </c>
      <c r="E86" s="176">
        <v>0</v>
      </c>
      <c r="F86" s="176">
        <v>0</v>
      </c>
      <c r="G86" s="176">
        <v>0</v>
      </c>
      <c r="H86" s="176">
        <v>0</v>
      </c>
      <c r="I86" s="176">
        <v>0</v>
      </c>
      <c r="J86" s="176">
        <v>0</v>
      </c>
      <c r="K86" s="176">
        <v>0</v>
      </c>
      <c r="L86" s="176">
        <v>0</v>
      </c>
      <c r="M86" s="176">
        <v>0</v>
      </c>
      <c r="N86" s="176">
        <v>0</v>
      </c>
      <c r="O86" s="176">
        <v>0</v>
      </c>
      <c r="P86" s="176">
        <v>0</v>
      </c>
      <c r="Q86" s="176">
        <v>0</v>
      </c>
      <c r="R86" s="176">
        <v>0</v>
      </c>
      <c r="S86" s="176">
        <v>0</v>
      </c>
      <c r="T86" s="176">
        <v>0</v>
      </c>
      <c r="U86" s="176">
        <v>0</v>
      </c>
      <c r="V86" s="176">
        <v>0</v>
      </c>
      <c r="W86" s="176">
        <v>0</v>
      </c>
      <c r="X86" s="176"/>
      <c r="Y86" s="176">
        <v>0</v>
      </c>
      <c r="Z86" s="176">
        <v>0</v>
      </c>
      <c r="AA86" s="176">
        <v>0</v>
      </c>
      <c r="AB86" s="176">
        <v>0</v>
      </c>
      <c r="AC86" s="176">
        <v>0</v>
      </c>
      <c r="AD86" s="176">
        <v>0</v>
      </c>
      <c r="AE86" s="176">
        <v>0</v>
      </c>
      <c r="AF86" s="176">
        <v>0</v>
      </c>
      <c r="AG86" s="176">
        <v>0</v>
      </c>
      <c r="AH86" s="176">
        <v>0</v>
      </c>
      <c r="AI86" s="176">
        <v>0</v>
      </c>
      <c r="AJ86" s="176">
        <v>0</v>
      </c>
      <c r="AK86" s="176">
        <v>0</v>
      </c>
      <c r="AL86" s="176">
        <v>0</v>
      </c>
      <c r="AM86" s="176">
        <v>0</v>
      </c>
      <c r="AN86" s="176">
        <v>0</v>
      </c>
    </row>
    <row r="87" spans="2:40">
      <c r="B87" s="30" t="s">
        <v>384</v>
      </c>
      <c r="C87" s="70" t="s">
        <v>385</v>
      </c>
      <c r="D87" s="70" t="s">
        <v>27</v>
      </c>
      <c r="E87" s="176">
        <v>0</v>
      </c>
      <c r="F87" s="176">
        <v>0</v>
      </c>
      <c r="G87" s="176">
        <v>0</v>
      </c>
      <c r="H87" s="176">
        <v>0</v>
      </c>
      <c r="I87" s="176">
        <v>0</v>
      </c>
      <c r="J87" s="176">
        <v>0</v>
      </c>
      <c r="K87" s="176">
        <v>0</v>
      </c>
      <c r="L87" s="176">
        <v>0</v>
      </c>
      <c r="M87" s="176">
        <v>0</v>
      </c>
      <c r="N87" s="176">
        <v>0</v>
      </c>
      <c r="O87" s="176">
        <v>0</v>
      </c>
      <c r="P87" s="176">
        <v>0</v>
      </c>
      <c r="Q87" s="176">
        <v>0</v>
      </c>
      <c r="R87" s="176">
        <v>0</v>
      </c>
      <c r="S87" s="176">
        <v>0</v>
      </c>
      <c r="T87" s="176">
        <v>0</v>
      </c>
      <c r="U87" s="176">
        <v>0</v>
      </c>
      <c r="V87" s="176">
        <v>0</v>
      </c>
      <c r="W87" s="176">
        <v>0</v>
      </c>
      <c r="X87" s="176"/>
      <c r="Y87" s="176">
        <v>0</v>
      </c>
      <c r="Z87" s="176">
        <v>0</v>
      </c>
      <c r="AA87" s="176">
        <v>0</v>
      </c>
      <c r="AB87" s="176">
        <v>0</v>
      </c>
      <c r="AC87" s="176">
        <v>0</v>
      </c>
      <c r="AD87" s="176">
        <v>0</v>
      </c>
      <c r="AE87" s="176">
        <v>0</v>
      </c>
      <c r="AF87" s="176">
        <v>0</v>
      </c>
      <c r="AG87" s="176">
        <v>0</v>
      </c>
      <c r="AH87" s="176">
        <v>0</v>
      </c>
      <c r="AI87" s="176">
        <v>0</v>
      </c>
      <c r="AJ87" s="176">
        <v>0</v>
      </c>
      <c r="AK87" s="176">
        <v>0</v>
      </c>
      <c r="AL87" s="176">
        <v>0</v>
      </c>
      <c r="AM87" s="176">
        <v>0</v>
      </c>
      <c r="AN87" s="176">
        <v>0</v>
      </c>
    </row>
    <row r="88" spans="2:40">
      <c r="B88" s="30" t="s">
        <v>386</v>
      </c>
      <c r="C88" s="70" t="s">
        <v>387</v>
      </c>
      <c r="D88" s="70" t="s">
        <v>27</v>
      </c>
      <c r="E88" s="176">
        <v>0</v>
      </c>
      <c r="F88" s="176">
        <v>0</v>
      </c>
      <c r="G88" s="176">
        <v>0</v>
      </c>
      <c r="H88" s="176">
        <v>0</v>
      </c>
      <c r="I88" s="176">
        <v>0</v>
      </c>
      <c r="J88" s="176">
        <v>0</v>
      </c>
      <c r="K88" s="176">
        <v>0</v>
      </c>
      <c r="L88" s="176">
        <v>0</v>
      </c>
      <c r="M88" s="176">
        <v>0</v>
      </c>
      <c r="N88" s="176">
        <v>0</v>
      </c>
      <c r="O88" s="176">
        <v>0</v>
      </c>
      <c r="P88" s="176">
        <v>0</v>
      </c>
      <c r="Q88" s="176">
        <v>0</v>
      </c>
      <c r="R88" s="176">
        <v>0</v>
      </c>
      <c r="S88" s="176">
        <v>0</v>
      </c>
      <c r="T88" s="176">
        <v>0</v>
      </c>
      <c r="U88" s="176">
        <v>0</v>
      </c>
      <c r="V88" s="176">
        <v>0</v>
      </c>
      <c r="W88" s="176">
        <v>0</v>
      </c>
      <c r="X88" s="176"/>
      <c r="Y88" s="176">
        <v>0</v>
      </c>
      <c r="Z88" s="176">
        <v>0</v>
      </c>
      <c r="AA88" s="176">
        <v>0</v>
      </c>
      <c r="AB88" s="176">
        <v>0</v>
      </c>
      <c r="AC88" s="176">
        <v>0</v>
      </c>
      <c r="AD88" s="176">
        <v>0</v>
      </c>
      <c r="AE88" s="176">
        <v>0</v>
      </c>
      <c r="AF88" s="176">
        <v>0</v>
      </c>
      <c r="AG88" s="176">
        <v>0</v>
      </c>
      <c r="AH88" s="176">
        <v>0</v>
      </c>
      <c r="AI88" s="176">
        <v>0</v>
      </c>
      <c r="AJ88" s="176">
        <v>0</v>
      </c>
      <c r="AK88" s="176">
        <v>0</v>
      </c>
      <c r="AL88" s="176">
        <v>0</v>
      </c>
      <c r="AM88" s="176">
        <v>0</v>
      </c>
      <c r="AN88" s="176">
        <v>0</v>
      </c>
    </row>
    <row r="89" spans="2:40">
      <c r="B89" s="20" t="s">
        <v>388</v>
      </c>
      <c r="C89" s="74" t="s">
        <v>389</v>
      </c>
      <c r="D89" s="74" t="s">
        <v>27</v>
      </c>
      <c r="E89" s="176">
        <v>0</v>
      </c>
      <c r="F89" s="176">
        <v>0</v>
      </c>
      <c r="G89" s="176">
        <v>0</v>
      </c>
      <c r="H89" s="176">
        <v>0</v>
      </c>
      <c r="I89" s="176">
        <v>0</v>
      </c>
      <c r="J89" s="176">
        <v>0</v>
      </c>
      <c r="K89" s="176">
        <v>0</v>
      </c>
      <c r="L89" s="176">
        <v>0</v>
      </c>
      <c r="M89" s="176">
        <v>0</v>
      </c>
      <c r="N89" s="176">
        <v>0</v>
      </c>
      <c r="O89" s="176">
        <v>0</v>
      </c>
      <c r="P89" s="176">
        <v>0</v>
      </c>
      <c r="Q89" s="176">
        <v>0</v>
      </c>
      <c r="R89" s="176">
        <v>0</v>
      </c>
      <c r="S89" s="176">
        <v>0</v>
      </c>
      <c r="T89" s="176">
        <v>0</v>
      </c>
      <c r="U89" s="176">
        <v>0</v>
      </c>
      <c r="V89" s="176">
        <v>0</v>
      </c>
      <c r="W89" s="176">
        <v>0</v>
      </c>
      <c r="X89" s="176"/>
      <c r="Y89" s="176">
        <v>0</v>
      </c>
      <c r="Z89" s="176">
        <v>0</v>
      </c>
      <c r="AA89" s="176">
        <v>0</v>
      </c>
      <c r="AB89" s="176">
        <v>0</v>
      </c>
      <c r="AC89" s="176">
        <v>0</v>
      </c>
      <c r="AD89" s="176">
        <v>0</v>
      </c>
      <c r="AE89" s="176">
        <v>0</v>
      </c>
      <c r="AF89" s="176">
        <v>0</v>
      </c>
      <c r="AG89" s="176">
        <v>0</v>
      </c>
      <c r="AH89" s="176">
        <v>0</v>
      </c>
      <c r="AI89" s="176">
        <v>0</v>
      </c>
      <c r="AJ89" s="176">
        <v>0</v>
      </c>
      <c r="AK89" s="176">
        <v>0</v>
      </c>
      <c r="AL89" s="176">
        <v>0</v>
      </c>
      <c r="AM89" s="176">
        <v>0</v>
      </c>
      <c r="AN89" s="176">
        <v>0</v>
      </c>
    </row>
  </sheetData>
  <mergeCells count="21">
    <mergeCell ref="AK6:AN6"/>
    <mergeCell ref="AK4:AN4"/>
    <mergeCell ref="AK5:AN5"/>
    <mergeCell ref="AK3:AN3"/>
    <mergeCell ref="AK2:AN2"/>
    <mergeCell ref="AC6:AF6"/>
    <mergeCell ref="AG6:AJ6"/>
    <mergeCell ref="AC2:AJ2"/>
    <mergeCell ref="AC3:AJ3"/>
    <mergeCell ref="AC4:AJ4"/>
    <mergeCell ref="AC5:AJ5"/>
    <mergeCell ref="B5:C6"/>
    <mergeCell ref="E2:AB2"/>
    <mergeCell ref="E3:AB3"/>
    <mergeCell ref="E4:AB5"/>
    <mergeCell ref="E6:H6"/>
    <mergeCell ref="I6:L6"/>
    <mergeCell ref="M6:P6"/>
    <mergeCell ref="Q6:T6"/>
    <mergeCell ref="U6:X6"/>
    <mergeCell ref="Y6:AB6"/>
  </mergeCells>
  <hyperlinks>
    <hyperlink ref="B1" location="Indice!A1" display="Regresar" xr:uid="{00000000-0004-0000-0500-000000000000}"/>
  </hyperlinks>
  <printOptions horizontalCentered="1"/>
  <pageMargins left="0.39370078740157483" right="0.39370078740157483" top="0.39370078740157483" bottom="0.39370078740157483" header="0" footer="0"/>
  <pageSetup paperSize="5" orientation="landscape" r:id="rId1"/>
  <ignoredErrors>
    <ignoredError sqref="B8:B89" numberStoredAsText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Z53"/>
  <sheetViews>
    <sheetView showGridLines="0" zoomScale="85" zoomScaleNormal="85" workbookViewId="0">
      <pane xSplit="4" ySplit="1" topLeftCell="AH2" activePane="bottomRight" state="frozen"/>
      <selection pane="topRight" activeCell="E1" sqref="E1"/>
      <selection pane="bottomLeft" activeCell="A2" sqref="A2"/>
      <selection pane="bottomRight" activeCell="O23" sqref="O23"/>
    </sheetView>
  </sheetViews>
  <sheetFormatPr baseColWidth="10" defaultRowHeight="15"/>
  <cols>
    <col min="1" max="1" width="11.42578125" hidden="1" customWidth="1"/>
    <col min="3" max="3" width="47.7109375" customWidth="1"/>
    <col min="5" max="24" width="11.42578125" customWidth="1"/>
    <col min="25" max="25" width="13.42578125" customWidth="1"/>
    <col min="26" max="30" width="11.42578125" customWidth="1"/>
    <col min="31" max="31" width="13.140625" customWidth="1"/>
    <col min="32" max="36" width="11.42578125" customWidth="1"/>
  </cols>
  <sheetData>
    <row r="1" spans="1:52">
      <c r="B1" s="7" t="s">
        <v>102</v>
      </c>
    </row>
    <row r="2" spans="1:52" ht="15.75">
      <c r="B2" s="38" t="s">
        <v>100</v>
      </c>
      <c r="C2" s="39"/>
      <c r="D2" s="22"/>
      <c r="E2" s="226" t="s">
        <v>1364</v>
      </c>
      <c r="F2" s="226"/>
      <c r="G2" s="226"/>
      <c r="H2" s="226"/>
      <c r="I2" s="226"/>
      <c r="J2" s="226"/>
      <c r="K2" s="226"/>
      <c r="L2" s="226"/>
      <c r="M2" s="226"/>
      <c r="N2" s="226"/>
      <c r="O2" s="226"/>
      <c r="P2" s="226"/>
      <c r="Q2" s="226"/>
      <c r="R2" s="226"/>
      <c r="S2" s="226"/>
      <c r="T2" s="226"/>
      <c r="U2" s="226"/>
      <c r="V2" s="226"/>
      <c r="W2" s="226"/>
      <c r="X2" s="226"/>
      <c r="Y2" s="226"/>
      <c r="Z2" s="226"/>
      <c r="AA2" s="226"/>
      <c r="AB2" s="226"/>
      <c r="AC2" s="226"/>
      <c r="AD2" s="226"/>
      <c r="AE2" s="226"/>
      <c r="AF2" s="226"/>
      <c r="AG2" s="226"/>
      <c r="AH2" s="226"/>
      <c r="AI2" s="226"/>
      <c r="AJ2" s="226"/>
      <c r="AK2" s="226"/>
      <c r="AL2" s="226"/>
      <c r="AM2" s="226"/>
      <c r="AN2" s="226"/>
      <c r="AO2" s="226"/>
      <c r="AP2" s="226"/>
      <c r="AQ2" s="226"/>
      <c r="AR2" s="226"/>
      <c r="AS2" s="226"/>
      <c r="AT2" s="226"/>
      <c r="AU2" s="226"/>
      <c r="AV2" s="226"/>
      <c r="AW2" s="226"/>
      <c r="AX2" s="226"/>
      <c r="AY2" s="226"/>
      <c r="AZ2" s="226"/>
    </row>
    <row r="3" spans="1:52" ht="15.75">
      <c r="B3" s="38" t="s">
        <v>390</v>
      </c>
      <c r="C3" s="40"/>
      <c r="D3" s="19"/>
      <c r="E3" s="226" t="s">
        <v>101</v>
      </c>
      <c r="F3" s="226"/>
      <c r="G3" s="226"/>
      <c r="H3" s="226"/>
      <c r="I3" s="226"/>
      <c r="J3" s="226"/>
      <c r="K3" s="226"/>
      <c r="L3" s="226"/>
      <c r="M3" s="226"/>
      <c r="N3" s="226"/>
      <c r="O3" s="226"/>
      <c r="P3" s="226"/>
      <c r="Q3" s="226"/>
      <c r="R3" s="226"/>
      <c r="S3" s="226"/>
      <c r="T3" s="226"/>
      <c r="U3" s="226"/>
      <c r="V3" s="226"/>
      <c r="W3" s="226"/>
      <c r="X3" s="226"/>
      <c r="Y3" s="226"/>
      <c r="Z3" s="226"/>
      <c r="AA3" s="226"/>
      <c r="AB3" s="226"/>
      <c r="AC3" s="226"/>
      <c r="AD3" s="226"/>
      <c r="AE3" s="226">
        <v>1000000</v>
      </c>
      <c r="AF3" s="226"/>
      <c r="AG3" s="226"/>
      <c r="AH3" s="226"/>
      <c r="AI3" s="226"/>
      <c r="AJ3" s="226"/>
      <c r="AK3" s="226"/>
      <c r="AL3" s="226"/>
      <c r="AM3" s="226"/>
      <c r="AN3" s="226"/>
      <c r="AO3" s="226"/>
      <c r="AP3" s="226"/>
      <c r="AQ3" s="226"/>
      <c r="AR3" s="226"/>
      <c r="AS3" s="226"/>
      <c r="AT3" s="226"/>
      <c r="AU3" s="226"/>
      <c r="AV3" s="226"/>
      <c r="AW3" s="226"/>
      <c r="AX3" s="226"/>
      <c r="AY3" s="226"/>
      <c r="AZ3" s="226"/>
    </row>
    <row r="4" spans="1:52" ht="15" customHeight="1">
      <c r="B4" s="16"/>
      <c r="C4" s="17"/>
      <c r="D4" s="18"/>
      <c r="E4" s="227" t="s">
        <v>1370</v>
      </c>
      <c r="F4" s="228"/>
      <c r="G4" s="228"/>
      <c r="H4" s="228"/>
      <c r="I4" s="228"/>
      <c r="J4" s="228"/>
      <c r="K4" s="228"/>
      <c r="L4" s="228"/>
      <c r="M4" s="228"/>
      <c r="N4" s="228"/>
      <c r="O4" s="228"/>
      <c r="P4" s="228"/>
      <c r="Q4" s="228"/>
      <c r="R4" s="228"/>
      <c r="S4" s="228"/>
      <c r="T4" s="228"/>
      <c r="U4" s="228"/>
      <c r="V4" s="228"/>
      <c r="W4" s="228"/>
      <c r="X4" s="228"/>
      <c r="Y4" s="228"/>
      <c r="Z4" s="228"/>
      <c r="AA4" s="228"/>
      <c r="AB4" s="228"/>
      <c r="AC4" s="191"/>
      <c r="AD4" s="226"/>
      <c r="AE4" s="226"/>
      <c r="AF4" s="226"/>
      <c r="AG4" s="226"/>
      <c r="AH4" s="226"/>
      <c r="AI4" s="226"/>
      <c r="AJ4" s="191"/>
      <c r="AK4" s="226"/>
      <c r="AL4" s="226"/>
      <c r="AM4" s="226"/>
      <c r="AN4" s="191"/>
    </row>
    <row r="5" spans="1:52" ht="15" customHeight="1">
      <c r="B5" s="232" t="s">
        <v>391</v>
      </c>
      <c r="C5" s="233"/>
      <c r="D5" s="19"/>
      <c r="E5" s="227"/>
      <c r="F5" s="228"/>
      <c r="G5" s="228"/>
      <c r="H5" s="228"/>
      <c r="I5" s="228"/>
      <c r="J5" s="228"/>
      <c r="K5" s="228"/>
      <c r="L5" s="228"/>
      <c r="M5" s="228"/>
      <c r="N5" s="228"/>
      <c r="O5" s="228"/>
      <c r="P5" s="228"/>
      <c r="Q5" s="228"/>
      <c r="R5" s="228"/>
      <c r="S5" s="228"/>
      <c r="T5" s="228"/>
      <c r="U5" s="228"/>
      <c r="V5" s="228"/>
      <c r="W5" s="228"/>
      <c r="X5" s="228"/>
      <c r="Y5" s="228"/>
      <c r="Z5" s="228"/>
      <c r="AA5" s="228"/>
      <c r="AB5" s="228"/>
      <c r="AC5" s="191"/>
      <c r="AD5" s="226"/>
      <c r="AE5" s="226"/>
      <c r="AF5" s="226"/>
      <c r="AG5" s="226"/>
      <c r="AH5" s="226"/>
      <c r="AI5" s="226"/>
      <c r="AJ5" s="191"/>
      <c r="AK5" s="226"/>
      <c r="AL5" s="226"/>
      <c r="AM5" s="226"/>
      <c r="AN5" s="191"/>
    </row>
    <row r="6" spans="1:52">
      <c r="B6" s="232"/>
      <c r="C6" s="233"/>
      <c r="D6" s="19"/>
      <c r="E6" s="229">
        <v>2014</v>
      </c>
      <c r="F6" s="230"/>
      <c r="G6" s="230"/>
      <c r="H6" s="231"/>
      <c r="I6" s="229">
        <v>2015</v>
      </c>
      <c r="J6" s="230"/>
      <c r="K6" s="230"/>
      <c r="L6" s="231"/>
      <c r="M6" s="229">
        <v>2016</v>
      </c>
      <c r="N6" s="230"/>
      <c r="O6" s="230"/>
      <c r="P6" s="231"/>
      <c r="Q6" s="229">
        <v>2017</v>
      </c>
      <c r="R6" s="230"/>
      <c r="S6" s="230"/>
      <c r="T6" s="231"/>
      <c r="U6" s="229">
        <v>2018</v>
      </c>
      <c r="V6" s="230"/>
      <c r="W6" s="230"/>
      <c r="X6" s="231"/>
      <c r="Y6" s="229">
        <v>2019</v>
      </c>
      <c r="Z6" s="230"/>
      <c r="AA6" s="230"/>
      <c r="AB6" s="231"/>
      <c r="AC6" s="229">
        <v>2020</v>
      </c>
      <c r="AD6" s="230"/>
      <c r="AE6" s="230"/>
      <c r="AF6" s="231"/>
      <c r="AG6" s="229">
        <v>2021</v>
      </c>
      <c r="AH6" s="230"/>
      <c r="AI6" s="230"/>
      <c r="AJ6" s="231"/>
      <c r="AK6" s="229">
        <v>2022</v>
      </c>
      <c r="AL6" s="230"/>
      <c r="AM6" s="230"/>
      <c r="AN6" s="231"/>
    </row>
    <row r="7" spans="1:52">
      <c r="B7" s="75"/>
      <c r="C7" s="76"/>
      <c r="D7" s="19"/>
      <c r="E7" s="173" t="s">
        <v>1366</v>
      </c>
      <c r="F7" s="173" t="s">
        <v>1367</v>
      </c>
      <c r="G7" s="173" t="s">
        <v>1368</v>
      </c>
      <c r="H7" s="173" t="s">
        <v>1369</v>
      </c>
      <c r="I7" s="173" t="s">
        <v>1366</v>
      </c>
      <c r="J7" s="173" t="s">
        <v>1367</v>
      </c>
      <c r="K7" s="173" t="s">
        <v>1368</v>
      </c>
      <c r="L7" s="173" t="s">
        <v>1369</v>
      </c>
      <c r="M7" s="173" t="s">
        <v>1366</v>
      </c>
      <c r="N7" s="173" t="s">
        <v>1367</v>
      </c>
      <c r="O7" s="173" t="s">
        <v>1368</v>
      </c>
      <c r="P7" s="173" t="s">
        <v>1369</v>
      </c>
      <c r="Q7" s="173" t="s">
        <v>1366</v>
      </c>
      <c r="R7" s="173" t="s">
        <v>1367</v>
      </c>
      <c r="S7" s="173" t="s">
        <v>1368</v>
      </c>
      <c r="T7" s="173" t="s">
        <v>1369</v>
      </c>
      <c r="U7" s="173" t="s">
        <v>1366</v>
      </c>
      <c r="V7" s="173" t="s">
        <v>1367</v>
      </c>
      <c r="W7" s="173" t="s">
        <v>1368</v>
      </c>
      <c r="X7" s="173" t="s">
        <v>1369</v>
      </c>
      <c r="Y7" s="173" t="s">
        <v>1366</v>
      </c>
      <c r="Z7" s="173" t="s">
        <v>1367</v>
      </c>
      <c r="AA7" s="173" t="s">
        <v>1368</v>
      </c>
      <c r="AB7" s="173" t="s">
        <v>1369</v>
      </c>
      <c r="AC7" s="173" t="s">
        <v>1366</v>
      </c>
      <c r="AD7" s="173" t="s">
        <v>1367</v>
      </c>
      <c r="AE7" s="173" t="s">
        <v>1368</v>
      </c>
      <c r="AF7" s="173" t="s">
        <v>1369</v>
      </c>
      <c r="AG7" s="173" t="s">
        <v>1366</v>
      </c>
      <c r="AH7" s="173" t="s">
        <v>1367</v>
      </c>
      <c r="AI7" s="173" t="s">
        <v>1368</v>
      </c>
      <c r="AJ7" s="173" t="s">
        <v>1369</v>
      </c>
      <c r="AK7" s="173" t="s">
        <v>1366</v>
      </c>
      <c r="AL7" s="173" t="s">
        <v>1367</v>
      </c>
      <c r="AM7" s="173" t="s">
        <v>1368</v>
      </c>
      <c r="AN7" s="173" t="s">
        <v>1369</v>
      </c>
    </row>
    <row r="8" spans="1:52">
      <c r="B8" s="82" t="s">
        <v>38</v>
      </c>
      <c r="C8" s="83" t="s">
        <v>392</v>
      </c>
      <c r="D8" s="84" t="s">
        <v>27</v>
      </c>
      <c r="E8" s="181">
        <f>+E9+E14+E15+E16+E20+E24+E34+E38</f>
        <v>1657.74344769</v>
      </c>
      <c r="F8" s="181">
        <f t="shared" ref="F8:W8" si="0">+F9+F14+F15+F16+F20+F24+F34+F38</f>
        <v>1378.3721336699996</v>
      </c>
      <c r="G8" s="181">
        <f t="shared" si="0"/>
        <v>1805.0831260699999</v>
      </c>
      <c r="H8" s="181">
        <f t="shared" si="0"/>
        <v>1798.7026371100001</v>
      </c>
      <c r="I8" s="181">
        <f t="shared" si="0"/>
        <v>1618.8345054699994</v>
      </c>
      <c r="J8" s="181">
        <f t="shared" si="0"/>
        <v>1473.9324870599999</v>
      </c>
      <c r="K8" s="181">
        <f t="shared" si="0"/>
        <v>2244.231282499999</v>
      </c>
      <c r="L8" s="181">
        <f t="shared" si="0"/>
        <v>2470.1746690400009</v>
      </c>
      <c r="M8" s="181">
        <f t="shared" si="0"/>
        <v>2188.5692940699987</v>
      </c>
      <c r="N8" s="181">
        <f t="shared" si="0"/>
        <v>2066.5314268699994</v>
      </c>
      <c r="O8" s="181">
        <f t="shared" si="0"/>
        <v>2030.8217467400002</v>
      </c>
      <c r="P8" s="181">
        <f t="shared" si="0"/>
        <v>1898.3616610900017</v>
      </c>
      <c r="Q8" s="181">
        <f t="shared" si="0"/>
        <v>2032.3246310999989</v>
      </c>
      <c r="R8" s="181">
        <f t="shared" si="0"/>
        <v>2081.5802732100015</v>
      </c>
      <c r="S8" s="181">
        <f t="shared" si="0"/>
        <v>2707.436190970001</v>
      </c>
      <c r="T8" s="181">
        <f t="shared" si="0"/>
        <v>2147.0866218700003</v>
      </c>
      <c r="U8" s="181">
        <f t="shared" si="0"/>
        <v>2331.6370111699994</v>
      </c>
      <c r="V8" s="181">
        <f t="shared" si="0"/>
        <v>2468.8202069000017</v>
      </c>
      <c r="W8" s="181">
        <f t="shared" si="0"/>
        <v>2715.1495815200005</v>
      </c>
      <c r="X8" s="181">
        <f t="shared" ref="X8:AD8" si="1">+X9+X14+X15+X16+X20+X24+X34+X38</f>
        <v>1634.1114498200047</v>
      </c>
      <c r="Y8" s="200">
        <f t="shared" si="1"/>
        <v>2583.1952669950947</v>
      </c>
      <c r="Z8" s="200">
        <f t="shared" si="1"/>
        <v>2581.9084961149929</v>
      </c>
      <c r="AA8" s="200">
        <f t="shared" si="1"/>
        <v>2374.2399707856721</v>
      </c>
      <c r="AB8" s="200">
        <f t="shared" si="1"/>
        <v>2359.6492826092344</v>
      </c>
      <c r="AC8" s="200">
        <f t="shared" si="1"/>
        <v>1938.1970586128798</v>
      </c>
      <c r="AD8" s="200">
        <f t="shared" si="1"/>
        <v>-1547.901076470635</v>
      </c>
      <c r="AE8" s="200">
        <f t="shared" ref="AE8:AJ8" si="2">+AE9+AE14+AE15+AE16+AE20+AE24+AE34+AE38</f>
        <v>5212.9226350089548</v>
      </c>
      <c r="AF8" s="200">
        <f t="shared" si="2"/>
        <v>2998.8878613902934</v>
      </c>
      <c r="AG8" s="200">
        <f t="shared" si="2"/>
        <v>2623.7965122850719</v>
      </c>
      <c r="AH8" s="200">
        <f t="shared" si="2"/>
        <v>2458.1409612797711</v>
      </c>
      <c r="AI8" s="200">
        <f t="shared" si="2"/>
        <v>3414.4715168085063</v>
      </c>
      <c r="AJ8" s="200">
        <f t="shared" si="2"/>
        <v>2611.0753907125072</v>
      </c>
      <c r="AK8" s="200">
        <f t="shared" ref="AK8:AN8" si="3">+AK9+AK14+AK15+AK16+AK20+AK24+AK34+AK38</f>
        <v>3165.7763519997338</v>
      </c>
      <c r="AL8" s="200">
        <f t="shared" si="3"/>
        <v>3520.5229454718728</v>
      </c>
      <c r="AM8" s="200">
        <f t="shared" si="3"/>
        <v>2293.6378230520891</v>
      </c>
      <c r="AN8" s="200">
        <f t="shared" si="3"/>
        <v>2912.4213046245</v>
      </c>
    </row>
    <row r="9" spans="1:52">
      <c r="B9" s="28" t="s">
        <v>40</v>
      </c>
      <c r="C9" s="22" t="s">
        <v>393</v>
      </c>
      <c r="D9" s="19" t="s">
        <v>27</v>
      </c>
      <c r="E9" s="177">
        <f>+E10+E11</f>
        <v>453.1212224800002</v>
      </c>
      <c r="F9" s="177">
        <f t="shared" ref="F9:W9" si="4">+F10+F11</f>
        <v>467.03685849999988</v>
      </c>
      <c r="G9" s="177">
        <f t="shared" si="4"/>
        <v>511.73151443000012</v>
      </c>
      <c r="H9" s="177">
        <f t="shared" si="4"/>
        <v>564.30403571000056</v>
      </c>
      <c r="I9" s="177">
        <f t="shared" si="4"/>
        <v>495.44960651999935</v>
      </c>
      <c r="J9" s="177">
        <f t="shared" si="4"/>
        <v>519.11498086000063</v>
      </c>
      <c r="K9" s="177">
        <f t="shared" si="4"/>
        <v>554.14826491999941</v>
      </c>
      <c r="L9" s="177">
        <f t="shared" si="4"/>
        <v>657.53765178000117</v>
      </c>
      <c r="M9" s="177">
        <f t="shared" si="4"/>
        <v>566.38426447999939</v>
      </c>
      <c r="N9" s="177">
        <f t="shared" si="4"/>
        <v>606.54152276999946</v>
      </c>
      <c r="O9" s="177">
        <f t="shared" si="4"/>
        <v>646.74270066999998</v>
      </c>
      <c r="P9" s="177">
        <f t="shared" si="4"/>
        <v>735.18577679000191</v>
      </c>
      <c r="Q9" s="177">
        <f t="shared" si="4"/>
        <v>646.92280804000006</v>
      </c>
      <c r="R9" s="177">
        <f t="shared" si="4"/>
        <v>696.42032843999982</v>
      </c>
      <c r="S9" s="177">
        <f t="shared" si="4"/>
        <v>789.31192066000051</v>
      </c>
      <c r="T9" s="177">
        <f t="shared" si="4"/>
        <v>885.87542306000023</v>
      </c>
      <c r="U9" s="177">
        <f t="shared" si="4"/>
        <v>746.13594504999969</v>
      </c>
      <c r="V9" s="177">
        <f t="shared" si="4"/>
        <v>769.32171336000044</v>
      </c>
      <c r="W9" s="177">
        <f t="shared" si="4"/>
        <v>798.22560604999887</v>
      </c>
      <c r="X9" s="177">
        <f t="shared" ref="X9:AD9" si="5">+X10+X11</f>
        <v>836.28693839000357</v>
      </c>
      <c r="Y9" s="177">
        <f t="shared" si="5"/>
        <v>729.73531213834633</v>
      </c>
      <c r="Z9" s="177">
        <f t="shared" si="5"/>
        <v>791.79633569053658</v>
      </c>
      <c r="AA9" s="177">
        <f t="shared" si="5"/>
        <v>760.1262193812139</v>
      </c>
      <c r="AB9" s="177">
        <f t="shared" si="5"/>
        <v>767.2206931554872</v>
      </c>
      <c r="AC9" s="177">
        <f t="shared" si="5"/>
        <v>610.67165361927312</v>
      </c>
      <c r="AD9" s="177">
        <f t="shared" si="5"/>
        <v>-783.48542685273765</v>
      </c>
      <c r="AE9" s="177">
        <f t="shared" ref="AE9:AJ9" si="6">+AE10+AE11</f>
        <v>1797.1824378266065</v>
      </c>
      <c r="AF9" s="177">
        <f t="shared" si="6"/>
        <v>994.8230532805477</v>
      </c>
      <c r="AG9" s="177">
        <f t="shared" si="6"/>
        <v>911.25929429222185</v>
      </c>
      <c r="AH9" s="177">
        <f t="shared" si="6"/>
        <v>812.03174854840813</v>
      </c>
      <c r="AI9" s="177">
        <f t="shared" si="6"/>
        <v>1117.6085307258641</v>
      </c>
      <c r="AJ9" s="177">
        <f t="shared" si="6"/>
        <v>880.03027520640364</v>
      </c>
      <c r="AK9" s="209">
        <f>+AK10+AK11+AK12+AK13</f>
        <v>927.6109163084875</v>
      </c>
      <c r="AL9" s="209">
        <f t="shared" ref="AL9" si="7">+AL10+AL11+AL12+AL13</f>
        <v>1087.6466707074301</v>
      </c>
      <c r="AM9" s="209">
        <f t="shared" ref="AM9:AN9" si="8">+AM10+AM11+AM12+AM13</f>
        <v>751.01988656914818</v>
      </c>
      <c r="AN9" s="209">
        <f t="shared" si="8"/>
        <v>1008.6249094708379</v>
      </c>
    </row>
    <row r="10" spans="1:52">
      <c r="A10" s="192" t="s">
        <v>1375</v>
      </c>
      <c r="B10" s="30" t="s">
        <v>394</v>
      </c>
      <c r="C10" s="23" t="s">
        <v>395</v>
      </c>
      <c r="D10" s="19" t="s">
        <v>27</v>
      </c>
      <c r="E10" s="176">
        <v>393.22228514000022</v>
      </c>
      <c r="F10" s="176">
        <v>403.63107106999996</v>
      </c>
      <c r="G10" s="176">
        <v>445.82380809000017</v>
      </c>
      <c r="H10" s="176">
        <v>489.72820323000059</v>
      </c>
      <c r="I10" s="176">
        <v>433.25960973999958</v>
      </c>
      <c r="J10" s="176">
        <v>449.0881436300005</v>
      </c>
      <c r="K10" s="176">
        <v>490.94598087999952</v>
      </c>
      <c r="L10" s="176">
        <v>546.3560283300011</v>
      </c>
      <c r="M10" s="176">
        <v>492.89717502999969</v>
      </c>
      <c r="N10" s="176">
        <v>522.92695660999959</v>
      </c>
      <c r="O10" s="176">
        <v>560.59840667000026</v>
      </c>
      <c r="P10" s="176">
        <v>628.73971023000149</v>
      </c>
      <c r="Q10" s="176">
        <v>562.20005130000004</v>
      </c>
      <c r="R10" s="176">
        <v>610.20001379999974</v>
      </c>
      <c r="S10" s="176">
        <v>687.27936675000035</v>
      </c>
      <c r="T10" s="176">
        <v>733.70545574999994</v>
      </c>
      <c r="U10" s="176">
        <v>647.0783442999998</v>
      </c>
      <c r="V10" s="176">
        <v>673.26654367000071</v>
      </c>
      <c r="W10" s="176">
        <v>710.45295849999854</v>
      </c>
      <c r="X10" s="176">
        <v>757.48731350000264</v>
      </c>
      <c r="Y10" s="176">
        <v>649.50811969388678</v>
      </c>
      <c r="Z10" s="176">
        <v>703.71052710857532</v>
      </c>
      <c r="AA10" s="176">
        <v>667.59588424508615</v>
      </c>
      <c r="AB10" s="176">
        <v>675.82440386060296</v>
      </c>
      <c r="AC10" s="176">
        <v>528.05320889255597</v>
      </c>
      <c r="AD10" s="176">
        <v>-669.17149956240246</v>
      </c>
      <c r="AE10" s="176">
        <v>1566.6624469184133</v>
      </c>
      <c r="AF10" s="176">
        <v>870.18857444582113</v>
      </c>
      <c r="AG10" s="176">
        <v>788.2995664902196</v>
      </c>
      <c r="AH10" s="176">
        <v>700.90947105805958</v>
      </c>
      <c r="AI10" s="176">
        <v>964.87689316822434</v>
      </c>
      <c r="AJ10" s="176">
        <v>759.86989941192996</v>
      </c>
      <c r="AK10" s="193">
        <v>802.2148718331473</v>
      </c>
      <c r="AL10" s="193">
        <v>937.42700225684416</v>
      </c>
      <c r="AM10" s="193">
        <v>647.14764948087952</v>
      </c>
      <c r="AN10" s="193">
        <v>870.62290045493603</v>
      </c>
    </row>
    <row r="11" spans="1:52" ht="15" customHeight="1">
      <c r="B11" s="30" t="s">
        <v>396</v>
      </c>
      <c r="C11" s="23" t="s">
        <v>397</v>
      </c>
      <c r="D11" s="19" t="s">
        <v>27</v>
      </c>
      <c r="E11" s="176">
        <f>+E12+E13</f>
        <v>59.898937339999975</v>
      </c>
      <c r="F11" s="176">
        <f t="shared" ref="F11:W11" si="9">+F12+F13</f>
        <v>63.405787429999904</v>
      </c>
      <c r="G11" s="176">
        <f t="shared" si="9"/>
        <v>65.907706339999962</v>
      </c>
      <c r="H11" s="176">
        <f t="shared" si="9"/>
        <v>74.575832480000003</v>
      </c>
      <c r="I11" s="176">
        <f t="shared" si="9"/>
        <v>62.189996779999788</v>
      </c>
      <c r="J11" s="176">
        <f t="shared" si="9"/>
        <v>70.026837230000098</v>
      </c>
      <c r="K11" s="176">
        <f t="shared" si="9"/>
        <v>63.202284039999874</v>
      </c>
      <c r="L11" s="176">
        <f t="shared" si="9"/>
        <v>111.18162345000007</v>
      </c>
      <c r="M11" s="176">
        <f t="shared" si="9"/>
        <v>73.487089449999687</v>
      </c>
      <c r="N11" s="176">
        <f t="shared" si="9"/>
        <v>83.61456615999991</v>
      </c>
      <c r="O11" s="176">
        <f t="shared" si="9"/>
        <v>86.144293999999775</v>
      </c>
      <c r="P11" s="176">
        <f t="shared" si="9"/>
        <v>106.4460665600004</v>
      </c>
      <c r="Q11" s="176">
        <f t="shared" si="9"/>
        <v>84.722756740000023</v>
      </c>
      <c r="R11" s="176">
        <f t="shared" si="9"/>
        <v>86.220314640000083</v>
      </c>
      <c r="S11" s="176">
        <f t="shared" si="9"/>
        <v>102.03255391000012</v>
      </c>
      <c r="T11" s="176">
        <f t="shared" si="9"/>
        <v>152.16996731000032</v>
      </c>
      <c r="U11" s="176">
        <f t="shared" si="9"/>
        <v>99.05760074999985</v>
      </c>
      <c r="V11" s="176">
        <f t="shared" si="9"/>
        <v>96.055169689999744</v>
      </c>
      <c r="W11" s="176">
        <f t="shared" si="9"/>
        <v>87.772647550000315</v>
      </c>
      <c r="X11" s="176">
        <f>+X12+X13</f>
        <v>78.799624890000928</v>
      </c>
      <c r="Y11" s="178">
        <f>SUM(Y12:Y13)</f>
        <v>80.22719244445959</v>
      </c>
      <c r="Z11" s="178">
        <f>SUM(Z12:Z13)</f>
        <v>88.085808581961217</v>
      </c>
      <c r="AA11" s="178">
        <f>SUM(AA12:AA13)</f>
        <v>92.530335136127718</v>
      </c>
      <c r="AB11" s="178">
        <f>SUM(AB12:AB13)</f>
        <v>91.396289294884298</v>
      </c>
      <c r="AC11" s="176">
        <f>SUM(AC12:AC13)</f>
        <v>82.618444726717172</v>
      </c>
      <c r="AD11" s="176">
        <f t="shared" ref="AD11:AJ11" si="10">+AD12+AD13</f>
        <v>-114.31392729033514</v>
      </c>
      <c r="AE11" s="176">
        <f t="shared" si="10"/>
        <v>230.51999090819325</v>
      </c>
      <c r="AF11" s="176">
        <f t="shared" si="10"/>
        <v>124.63447883472661</v>
      </c>
      <c r="AG11" s="176">
        <f t="shared" si="10"/>
        <v>122.95972780200225</v>
      </c>
      <c r="AH11" s="176">
        <f t="shared" si="10"/>
        <v>111.12227749034851</v>
      </c>
      <c r="AI11" s="176">
        <f t="shared" si="10"/>
        <v>152.7316375576396</v>
      </c>
      <c r="AJ11" s="176">
        <f t="shared" si="10"/>
        <v>120.16037579447371</v>
      </c>
      <c r="AK11" s="193"/>
      <c r="AL11" s="176"/>
      <c r="AM11" s="193"/>
      <c r="AN11" s="193"/>
    </row>
    <row r="12" spans="1:52">
      <c r="A12" s="192" t="s">
        <v>1376</v>
      </c>
      <c r="B12" s="30" t="s">
        <v>398</v>
      </c>
      <c r="C12" s="69" t="s">
        <v>399</v>
      </c>
      <c r="D12" s="19" t="s">
        <v>27</v>
      </c>
      <c r="E12" s="176">
        <v>59.862012339999978</v>
      </c>
      <c r="F12" s="176">
        <v>63.372063429999905</v>
      </c>
      <c r="G12" s="176">
        <v>65.724578339999965</v>
      </c>
      <c r="H12" s="176">
        <v>74.384823699999998</v>
      </c>
      <c r="I12" s="176">
        <v>62.185196779999785</v>
      </c>
      <c r="J12" s="176">
        <v>69.968705230000097</v>
      </c>
      <c r="K12" s="176">
        <v>63.097046599999871</v>
      </c>
      <c r="L12" s="176">
        <v>103.79875795000007</v>
      </c>
      <c r="M12" s="176">
        <v>73.48003944999968</v>
      </c>
      <c r="N12" s="176">
        <v>82.925410959999908</v>
      </c>
      <c r="O12" s="176">
        <v>85.406768159999771</v>
      </c>
      <c r="P12" s="176">
        <v>99.036650600000399</v>
      </c>
      <c r="Q12" s="176">
        <v>84.614313280000019</v>
      </c>
      <c r="R12" s="176">
        <v>85.427799200000081</v>
      </c>
      <c r="S12" s="176">
        <v>101.06547407000012</v>
      </c>
      <c r="T12" s="176">
        <v>143.01109954000032</v>
      </c>
      <c r="U12" s="176">
        <v>98.666097769999851</v>
      </c>
      <c r="V12" s="176">
        <v>95.428515099999743</v>
      </c>
      <c r="W12" s="176">
        <v>87.319069610000312</v>
      </c>
      <c r="X12" s="176">
        <v>78.445684710000933</v>
      </c>
      <c r="Y12" s="176">
        <v>80.22719244445959</v>
      </c>
      <c r="Z12" s="176">
        <v>88.085808581961217</v>
      </c>
      <c r="AA12" s="176">
        <v>92.530335136127718</v>
      </c>
      <c r="AB12" s="176">
        <v>91.396289294884298</v>
      </c>
      <c r="AC12" s="176">
        <v>82.618444726717172</v>
      </c>
      <c r="AD12" s="176">
        <v>-114.31392729033514</v>
      </c>
      <c r="AE12" s="176">
        <v>230.51999090819325</v>
      </c>
      <c r="AF12" s="176">
        <v>124.63447883472661</v>
      </c>
      <c r="AG12" s="176">
        <v>122.95972780200225</v>
      </c>
      <c r="AH12" s="176">
        <v>111.12227749034851</v>
      </c>
      <c r="AI12" s="176">
        <v>152.7316375576396</v>
      </c>
      <c r="AJ12" s="176">
        <v>120.16037579447371</v>
      </c>
      <c r="AK12" s="193">
        <v>125.39604447534025</v>
      </c>
      <c r="AL12" s="193">
        <v>150.21966845058594</v>
      </c>
      <c r="AM12" s="193">
        <v>103.87223708826861</v>
      </c>
      <c r="AN12" s="193">
        <v>138.00200901590185</v>
      </c>
    </row>
    <row r="13" spans="1:52">
      <c r="B13" s="31" t="s">
        <v>400</v>
      </c>
      <c r="C13" s="72" t="s">
        <v>401</v>
      </c>
      <c r="D13" s="25" t="s">
        <v>27</v>
      </c>
      <c r="E13" s="180">
        <v>3.6924999999999999E-2</v>
      </c>
      <c r="F13" s="180">
        <v>3.3723999999999997E-2</v>
      </c>
      <c r="G13" s="180">
        <v>0.18312799999999999</v>
      </c>
      <c r="H13" s="180">
        <v>0.19100877999999999</v>
      </c>
      <c r="I13" s="180">
        <v>4.7999999999999996E-3</v>
      </c>
      <c r="J13" s="180">
        <v>5.8131999999999996E-2</v>
      </c>
      <c r="K13" s="180">
        <v>0.10523744</v>
      </c>
      <c r="L13" s="180">
        <v>7.3828655000000012</v>
      </c>
      <c r="M13" s="180">
        <v>7.0499999999999998E-3</v>
      </c>
      <c r="N13" s="180">
        <v>0.68915519999999997</v>
      </c>
      <c r="O13" s="180">
        <v>0.73752583999999999</v>
      </c>
      <c r="P13" s="180">
        <v>7.4094159600000005</v>
      </c>
      <c r="Q13" s="180">
        <v>0.10844345999999999</v>
      </c>
      <c r="R13" s="180">
        <v>0.79251543999999985</v>
      </c>
      <c r="S13" s="180">
        <v>0.96707984000000013</v>
      </c>
      <c r="T13" s="180">
        <v>9.1588677699999987</v>
      </c>
      <c r="U13" s="180">
        <v>0.39150298</v>
      </c>
      <c r="V13" s="180">
        <v>0.62665459000000001</v>
      </c>
      <c r="W13" s="180">
        <v>0.4535779399999999</v>
      </c>
      <c r="X13" s="180">
        <v>0.35394017999999994</v>
      </c>
      <c r="Y13" s="176"/>
      <c r="Z13" s="176"/>
      <c r="AA13" s="176"/>
      <c r="AB13" s="176"/>
      <c r="AC13" s="176"/>
      <c r="AD13" s="176"/>
      <c r="AE13" s="176"/>
      <c r="AF13" s="176"/>
      <c r="AG13" s="176">
        <v>0</v>
      </c>
      <c r="AH13" s="176"/>
      <c r="AI13" s="176"/>
      <c r="AJ13" s="176">
        <v>0</v>
      </c>
      <c r="AK13" s="193"/>
      <c r="AL13" s="176"/>
      <c r="AM13" s="176"/>
      <c r="AN13" s="193"/>
    </row>
    <row r="14" spans="1:52">
      <c r="A14" s="192" t="s">
        <v>1377</v>
      </c>
      <c r="B14" s="77" t="s">
        <v>42</v>
      </c>
      <c r="C14" s="78" t="s">
        <v>402</v>
      </c>
      <c r="D14" s="27" t="s">
        <v>27</v>
      </c>
      <c r="E14" s="177">
        <v>230.25349377000001</v>
      </c>
      <c r="F14" s="177">
        <v>263.11550755999986</v>
      </c>
      <c r="G14" s="177">
        <v>195.74267729999983</v>
      </c>
      <c r="H14" s="177">
        <v>286.64150478999932</v>
      </c>
      <c r="I14" s="177">
        <v>120.72023318000008</v>
      </c>
      <c r="J14" s="177">
        <v>253.40354069999944</v>
      </c>
      <c r="K14" s="177">
        <v>295.46983165999995</v>
      </c>
      <c r="L14" s="177">
        <v>311.15509322999992</v>
      </c>
      <c r="M14" s="177">
        <v>216.11240607999918</v>
      </c>
      <c r="N14" s="177">
        <v>274.5442525900001</v>
      </c>
      <c r="O14" s="177">
        <v>257.0545808199999</v>
      </c>
      <c r="P14" s="177">
        <v>202.19061455999963</v>
      </c>
      <c r="Q14" s="177">
        <v>234.08027745999925</v>
      </c>
      <c r="R14" s="177">
        <v>302.16141283000132</v>
      </c>
      <c r="S14" s="177">
        <v>300.25259593000055</v>
      </c>
      <c r="T14" s="177">
        <v>195.43996783999978</v>
      </c>
      <c r="U14" s="177">
        <v>226.29825596999956</v>
      </c>
      <c r="V14" s="177">
        <v>298.08207722000122</v>
      </c>
      <c r="W14" s="177">
        <v>299.7821070000017</v>
      </c>
      <c r="X14" s="177">
        <v>91.574538890001037</v>
      </c>
      <c r="Y14" s="177">
        <v>279.24269429393036</v>
      </c>
      <c r="Z14" s="177">
        <v>297.99157139908232</v>
      </c>
      <c r="AA14" s="177">
        <v>254.00691861246418</v>
      </c>
      <c r="AB14" s="177">
        <v>249.23921526824807</v>
      </c>
      <c r="AC14" s="177">
        <v>126.6192153700506</v>
      </c>
      <c r="AD14" s="177">
        <v>-157.11301040022136</v>
      </c>
      <c r="AE14" s="177">
        <v>372.29039880276622</v>
      </c>
      <c r="AF14" s="177">
        <v>220.26969993079871</v>
      </c>
      <c r="AG14" s="177">
        <v>135.57755833282013</v>
      </c>
      <c r="AH14" s="177">
        <v>158.87494034668495</v>
      </c>
      <c r="AI14" s="177">
        <v>255.29772289232972</v>
      </c>
      <c r="AJ14" s="177">
        <v>206.50589570915571</v>
      </c>
      <c r="AK14" s="209">
        <v>252.31651188831324</v>
      </c>
      <c r="AL14" s="209">
        <v>293.05616015126657</v>
      </c>
      <c r="AM14" s="209">
        <v>192.58181305197672</v>
      </c>
      <c r="AN14" s="209">
        <v>259.49740730474321</v>
      </c>
    </row>
    <row r="15" spans="1:52" ht="15" customHeight="1">
      <c r="B15" s="77" t="s">
        <v>44</v>
      </c>
      <c r="C15" s="78" t="s">
        <v>403</v>
      </c>
      <c r="D15" s="27" t="s">
        <v>27</v>
      </c>
      <c r="E15" s="178">
        <v>0</v>
      </c>
      <c r="F15" s="178">
        <v>0</v>
      </c>
      <c r="G15" s="178">
        <v>0</v>
      </c>
      <c r="H15" s="178">
        <v>0</v>
      </c>
      <c r="I15" s="178">
        <v>0</v>
      </c>
      <c r="J15" s="178">
        <v>0</v>
      </c>
      <c r="K15" s="178">
        <v>0</v>
      </c>
      <c r="L15" s="178">
        <v>0</v>
      </c>
      <c r="M15" s="178">
        <v>0</v>
      </c>
      <c r="N15" s="178">
        <v>0</v>
      </c>
      <c r="O15" s="178">
        <v>0</v>
      </c>
      <c r="P15" s="178">
        <v>0</v>
      </c>
      <c r="Q15" s="178">
        <v>0</v>
      </c>
      <c r="R15" s="178">
        <v>0</v>
      </c>
      <c r="S15" s="178">
        <v>0</v>
      </c>
      <c r="T15" s="178">
        <v>0</v>
      </c>
      <c r="U15" s="178">
        <v>0</v>
      </c>
      <c r="V15" s="178">
        <v>0</v>
      </c>
      <c r="W15" s="178">
        <v>0</v>
      </c>
      <c r="X15" s="178">
        <v>0</v>
      </c>
      <c r="Y15" s="178"/>
      <c r="Z15" s="178"/>
      <c r="AA15" s="178"/>
      <c r="AB15" s="178"/>
      <c r="AC15" s="178"/>
      <c r="AD15" s="178"/>
      <c r="AE15" s="178"/>
      <c r="AF15" s="178"/>
      <c r="AG15" s="178"/>
      <c r="AH15" s="178"/>
      <c r="AI15" s="178"/>
      <c r="AJ15" s="178"/>
      <c r="AK15" s="210">
        <v>0</v>
      </c>
      <c r="AL15" s="178">
        <v>0</v>
      </c>
      <c r="AM15" s="178">
        <v>0</v>
      </c>
      <c r="AN15" s="210">
        <v>0</v>
      </c>
    </row>
    <row r="16" spans="1:52" ht="15" customHeight="1">
      <c r="B16" s="28" t="s">
        <v>46</v>
      </c>
      <c r="C16" s="22" t="s">
        <v>404</v>
      </c>
      <c r="D16" s="19" t="s">
        <v>27</v>
      </c>
      <c r="E16" s="178">
        <f>+E17+E18+E19</f>
        <v>336.90674923</v>
      </c>
      <c r="F16" s="178">
        <f t="shared" ref="F16:W16" si="11">+F17+F18+F19</f>
        <v>114.66322814999998</v>
      </c>
      <c r="G16" s="178">
        <f t="shared" si="11"/>
        <v>381.37210032999991</v>
      </c>
      <c r="H16" s="178">
        <f t="shared" si="11"/>
        <v>89.558369020000001</v>
      </c>
      <c r="I16" s="178">
        <f t="shared" si="11"/>
        <v>0</v>
      </c>
      <c r="J16" s="178">
        <f t="shared" si="11"/>
        <v>0</v>
      </c>
      <c r="K16" s="178">
        <f t="shared" si="11"/>
        <v>693.82775488999994</v>
      </c>
      <c r="L16" s="178">
        <f t="shared" si="11"/>
        <v>304.15213406999993</v>
      </c>
      <c r="M16" s="178">
        <f t="shared" si="11"/>
        <v>418.73094235999986</v>
      </c>
      <c r="N16" s="178">
        <f t="shared" si="11"/>
        <v>275.60583374000004</v>
      </c>
      <c r="O16" s="178">
        <f t="shared" si="11"/>
        <v>243.97900232000003</v>
      </c>
      <c r="P16" s="178">
        <f t="shared" si="11"/>
        <v>92.617135809999994</v>
      </c>
      <c r="Q16" s="178">
        <f t="shared" si="11"/>
        <v>423.17311813999993</v>
      </c>
      <c r="R16" s="178">
        <f t="shared" si="11"/>
        <v>256.42677745000003</v>
      </c>
      <c r="S16" s="178">
        <f t="shared" si="11"/>
        <v>260.39649453999999</v>
      </c>
      <c r="T16" s="178">
        <f t="shared" si="11"/>
        <v>142.57389423999999</v>
      </c>
      <c r="U16" s="178">
        <f t="shared" si="11"/>
        <v>441.54439693000006</v>
      </c>
      <c r="V16" s="178">
        <f t="shared" si="11"/>
        <v>311.95840279000004</v>
      </c>
      <c r="W16" s="178">
        <f t="shared" si="11"/>
        <v>289.45601368999985</v>
      </c>
      <c r="X16" s="178">
        <f t="shared" ref="X16:AD16" si="12">+X17+X18+X19</f>
        <v>113.65769116000007</v>
      </c>
      <c r="Y16" s="178">
        <f t="shared" si="12"/>
        <v>607.44152295141214</v>
      </c>
      <c r="Z16" s="178">
        <f t="shared" si="12"/>
        <v>415.94492482311716</v>
      </c>
      <c r="AA16" s="178">
        <f t="shared" si="12"/>
        <v>367.27706321905259</v>
      </c>
      <c r="AB16" s="178">
        <f t="shared" si="12"/>
        <v>320.63278581365995</v>
      </c>
      <c r="AC16" s="178">
        <f t="shared" si="12"/>
        <v>563.54314855618964</v>
      </c>
      <c r="AD16" s="178">
        <f t="shared" si="12"/>
        <v>221.55319087402768</v>
      </c>
      <c r="AE16" s="178">
        <f t="shared" ref="AE16:AJ16" si="13">+AE17+AE18+AE19</f>
        <v>853.88796235362008</v>
      </c>
      <c r="AF16" s="178">
        <f t="shared" si="13"/>
        <v>428.11762926502848</v>
      </c>
      <c r="AG16" s="178">
        <f t="shared" si="13"/>
        <v>674.15558760522447</v>
      </c>
      <c r="AH16" s="178">
        <f t="shared" si="13"/>
        <v>432.25840740778375</v>
      </c>
      <c r="AI16" s="178">
        <f t="shared" si="13"/>
        <v>524.33183086763938</v>
      </c>
      <c r="AJ16" s="178">
        <f t="shared" si="13"/>
        <v>368.36343876903595</v>
      </c>
      <c r="AK16" s="210">
        <f>+AK17+AK18+AK19</f>
        <v>743.20252457506331</v>
      </c>
      <c r="AL16" s="210">
        <f t="shared" ref="AL16" si="14">+AL17+AL18+AL19</f>
        <v>593.55002316036621</v>
      </c>
      <c r="AM16" s="210">
        <f t="shared" ref="AM16:AN16" si="15">+AM17+AM18+AM19</f>
        <v>325.8695581418221</v>
      </c>
      <c r="AN16" s="210">
        <f t="shared" si="15"/>
        <v>357.81673621250894</v>
      </c>
    </row>
    <row r="17" spans="1:40">
      <c r="A17" s="192" t="s">
        <v>1378</v>
      </c>
      <c r="B17" s="30" t="s">
        <v>405</v>
      </c>
      <c r="C17" s="23" t="s">
        <v>406</v>
      </c>
      <c r="D17" s="19" t="s">
        <v>27</v>
      </c>
      <c r="E17" s="176">
        <v>291.70877559000002</v>
      </c>
      <c r="F17" s="176">
        <v>80.425810629999972</v>
      </c>
      <c r="G17" s="176">
        <v>320.58280749999994</v>
      </c>
      <c r="H17" s="176">
        <v>53.559886370000001</v>
      </c>
      <c r="I17" s="176">
        <v>0</v>
      </c>
      <c r="J17" s="176">
        <v>0</v>
      </c>
      <c r="K17" s="176">
        <v>548.42781229999991</v>
      </c>
      <c r="L17" s="176">
        <v>262.50924799999996</v>
      </c>
      <c r="M17" s="176">
        <v>362.88623183999988</v>
      </c>
      <c r="N17" s="176">
        <v>194.99609100000004</v>
      </c>
      <c r="O17" s="176">
        <v>226.57394846000003</v>
      </c>
      <c r="P17" s="176">
        <v>25.066949519999998</v>
      </c>
      <c r="Q17" s="176">
        <v>366.99021241999992</v>
      </c>
      <c r="R17" s="176">
        <v>202.72739054000002</v>
      </c>
      <c r="S17" s="176">
        <v>205.06020327999997</v>
      </c>
      <c r="T17" s="176">
        <v>85.425910909999985</v>
      </c>
      <c r="U17" s="176">
        <v>381.37293067000007</v>
      </c>
      <c r="V17" s="176">
        <v>217.37853716000006</v>
      </c>
      <c r="W17" s="176">
        <v>261.11618941999984</v>
      </c>
      <c r="X17" s="176">
        <v>70.734306570000058</v>
      </c>
      <c r="Y17" s="176">
        <v>503.52905041454272</v>
      </c>
      <c r="Z17" s="176">
        <v>344.28845969785715</v>
      </c>
      <c r="AA17" s="176">
        <v>302.73830749081242</v>
      </c>
      <c r="AB17" s="176">
        <v>260.9107576564241</v>
      </c>
      <c r="AC17" s="176">
        <v>457.66586927120693</v>
      </c>
      <c r="AD17" s="176">
        <v>177.76274276515147</v>
      </c>
      <c r="AE17" s="176">
        <v>680.59693243848244</v>
      </c>
      <c r="AF17" s="176">
        <v>342.34240687346568</v>
      </c>
      <c r="AG17" s="176">
        <v>568.97908784177332</v>
      </c>
      <c r="AH17" s="176">
        <v>356.92274952857599</v>
      </c>
      <c r="AI17" s="176">
        <v>448.19460276787652</v>
      </c>
      <c r="AJ17" s="176">
        <v>298.40417427333313</v>
      </c>
      <c r="AK17" s="193">
        <v>674.64409687863895</v>
      </c>
      <c r="AL17" s="193">
        <v>499.38900951240925</v>
      </c>
      <c r="AM17" s="193">
        <v>271.71394479938198</v>
      </c>
      <c r="AN17" s="176">
        <v>279.81466865518018</v>
      </c>
    </row>
    <row r="18" spans="1:40">
      <c r="A18" s="192" t="s">
        <v>1379</v>
      </c>
      <c r="B18" s="30" t="s">
        <v>407</v>
      </c>
      <c r="C18" s="23" t="s">
        <v>408</v>
      </c>
      <c r="D18" s="19" t="s">
        <v>27</v>
      </c>
      <c r="E18" s="176">
        <v>5.7771330100000009</v>
      </c>
      <c r="F18" s="176">
        <v>5.9023019200000002</v>
      </c>
      <c r="G18" s="176">
        <v>7.2201765700000005</v>
      </c>
      <c r="H18" s="176">
        <v>7.0062676500000007</v>
      </c>
      <c r="I18" s="176">
        <v>0</v>
      </c>
      <c r="J18" s="176">
        <v>0</v>
      </c>
      <c r="K18" s="176">
        <v>6.9505350699999999</v>
      </c>
      <c r="L18" s="176">
        <v>4.5315200500000001</v>
      </c>
      <c r="M18" s="176">
        <v>1.1801709499999999</v>
      </c>
      <c r="N18" s="176">
        <v>4.6904321099999997</v>
      </c>
      <c r="O18" s="176">
        <v>0.41809493000000014</v>
      </c>
      <c r="P18" s="176">
        <v>3.3477932899999998</v>
      </c>
      <c r="Q18" s="176">
        <v>1.5913790000000001E-2</v>
      </c>
      <c r="R18" s="176">
        <v>2.3365327800000002</v>
      </c>
      <c r="S18" s="176">
        <v>0</v>
      </c>
      <c r="T18" s="176">
        <v>2.4664333300000005</v>
      </c>
      <c r="U18" s="176">
        <v>60.17146626000001</v>
      </c>
      <c r="V18" s="176">
        <v>94.579865629999972</v>
      </c>
      <c r="W18" s="176">
        <v>28.339824270000008</v>
      </c>
      <c r="X18" s="176">
        <v>42.923384590000005</v>
      </c>
      <c r="Y18" s="176">
        <v>103.91247253686939</v>
      </c>
      <c r="Z18" s="176">
        <v>71.656465125260013</v>
      </c>
      <c r="AA18" s="176">
        <v>64.538755728240147</v>
      </c>
      <c r="AB18" s="176">
        <v>59.722028157235876</v>
      </c>
      <c r="AC18" s="176">
        <v>105.87727928498275</v>
      </c>
      <c r="AD18" s="176">
        <v>43.790448108876205</v>
      </c>
      <c r="AE18" s="176">
        <v>173.29102991513764</v>
      </c>
      <c r="AF18" s="176">
        <v>85.775222391562806</v>
      </c>
      <c r="AG18" s="176">
        <v>105.17649976345112</v>
      </c>
      <c r="AH18" s="176">
        <v>75.335657879207758</v>
      </c>
      <c r="AI18" s="176">
        <v>76.137228099762865</v>
      </c>
      <c r="AJ18" s="176">
        <v>69.95926449570284</v>
      </c>
      <c r="AK18" s="193">
        <v>68.558427696424388</v>
      </c>
      <c r="AL18" s="193">
        <v>94.16101364795702</v>
      </c>
      <c r="AM18" s="193">
        <v>54.155613342440134</v>
      </c>
      <c r="AN18" s="176">
        <v>78.002067557328758</v>
      </c>
    </row>
    <row r="19" spans="1:40" ht="15" customHeight="1">
      <c r="B19" s="31" t="s">
        <v>409</v>
      </c>
      <c r="C19" s="24" t="s">
        <v>410</v>
      </c>
      <c r="D19" s="25" t="s">
        <v>27</v>
      </c>
      <c r="E19" s="176">
        <v>39.420840630000008</v>
      </c>
      <c r="F19" s="176">
        <v>28.335115600000002</v>
      </c>
      <c r="G19" s="176">
        <v>53.569116260000001</v>
      </c>
      <c r="H19" s="176">
        <v>28.992215000000002</v>
      </c>
      <c r="I19" s="176">
        <v>0</v>
      </c>
      <c r="J19" s="176">
        <v>0</v>
      </c>
      <c r="K19" s="176">
        <v>138.44940751999999</v>
      </c>
      <c r="L19" s="176">
        <v>37.111366019999998</v>
      </c>
      <c r="M19" s="176">
        <v>54.664539570000009</v>
      </c>
      <c r="N19" s="176">
        <v>75.919310629999998</v>
      </c>
      <c r="O19" s="176">
        <v>16.986958930000004</v>
      </c>
      <c r="P19" s="176">
        <v>64.202393000000001</v>
      </c>
      <c r="Q19" s="176">
        <v>56.166991930000002</v>
      </c>
      <c r="R19" s="176">
        <v>51.362854129999995</v>
      </c>
      <c r="S19" s="176">
        <v>55.336291260000003</v>
      </c>
      <c r="T19" s="176">
        <v>54.681550000000001</v>
      </c>
      <c r="U19" s="176">
        <v>0</v>
      </c>
      <c r="V19" s="176">
        <v>0</v>
      </c>
      <c r="W19" s="176">
        <v>0</v>
      </c>
      <c r="X19" s="176">
        <v>0</v>
      </c>
      <c r="Y19" s="176"/>
      <c r="Z19" s="176"/>
      <c r="AA19" s="176"/>
      <c r="AB19" s="176"/>
      <c r="AC19" s="176"/>
      <c r="AD19" s="176"/>
      <c r="AE19" s="176"/>
      <c r="AF19" s="176"/>
      <c r="AG19" s="176"/>
      <c r="AH19" s="176"/>
      <c r="AI19" s="176"/>
      <c r="AJ19" s="176"/>
      <c r="AK19" s="193"/>
      <c r="AL19" s="176"/>
      <c r="AM19" s="176"/>
      <c r="AN19" s="176"/>
    </row>
    <row r="20" spans="1:40" ht="15" customHeight="1">
      <c r="B20" s="28" t="s">
        <v>48</v>
      </c>
      <c r="C20" s="22" t="s">
        <v>411</v>
      </c>
      <c r="D20" s="19" t="s">
        <v>27</v>
      </c>
      <c r="E20" s="178">
        <f>+E21+E22+E23</f>
        <v>41.417431280000002</v>
      </c>
      <c r="F20" s="178">
        <f t="shared" ref="F20:W20" si="16">+F21+F22+F23</f>
        <v>52.351656060000003</v>
      </c>
      <c r="G20" s="178">
        <f t="shared" si="16"/>
        <v>49.434850359999999</v>
      </c>
      <c r="H20" s="178">
        <f t="shared" si="16"/>
        <v>53.829400100000001</v>
      </c>
      <c r="I20" s="178">
        <f t="shared" si="16"/>
        <v>61.701271329999997</v>
      </c>
      <c r="J20" s="178">
        <f t="shared" si="16"/>
        <v>70.474333549999997</v>
      </c>
      <c r="K20" s="178">
        <f t="shared" si="16"/>
        <v>67.265250610000024</v>
      </c>
      <c r="L20" s="178">
        <f t="shared" si="16"/>
        <v>39.153344140000002</v>
      </c>
      <c r="M20" s="178">
        <f t="shared" si="16"/>
        <v>67.67462845</v>
      </c>
      <c r="N20" s="178">
        <f t="shared" si="16"/>
        <v>76.538789039999983</v>
      </c>
      <c r="O20" s="178">
        <f t="shared" si="16"/>
        <v>79.423062819999998</v>
      </c>
      <c r="P20" s="178">
        <f t="shared" si="16"/>
        <v>39.300887589999995</v>
      </c>
      <c r="Q20" s="178">
        <f t="shared" si="16"/>
        <v>1.64652797</v>
      </c>
      <c r="R20" s="178">
        <f t="shared" si="16"/>
        <v>4.9731888599999996</v>
      </c>
      <c r="S20" s="178">
        <f t="shared" si="16"/>
        <v>66.428934030000008</v>
      </c>
      <c r="T20" s="178">
        <f t="shared" si="16"/>
        <v>70.812999260000012</v>
      </c>
      <c r="U20" s="178">
        <f t="shared" si="16"/>
        <v>35.011933180000007</v>
      </c>
      <c r="V20" s="178">
        <f t="shared" si="16"/>
        <v>42.734214059999985</v>
      </c>
      <c r="W20" s="178">
        <f t="shared" si="16"/>
        <v>41.451473710000009</v>
      </c>
      <c r="X20" s="178">
        <f t="shared" ref="X20:AD20" si="17">+X21+X22+X23</f>
        <v>80.042564490000032</v>
      </c>
      <c r="Y20" s="178">
        <f t="shared" si="17"/>
        <v>68.858384801516067</v>
      </c>
      <c r="Z20" s="178">
        <f t="shared" si="17"/>
        <v>66.32347656111871</v>
      </c>
      <c r="AA20" s="178">
        <f t="shared" si="17"/>
        <v>67.072761158489371</v>
      </c>
      <c r="AB20" s="178">
        <f t="shared" si="17"/>
        <v>80.179114204759983</v>
      </c>
      <c r="AC20" s="178">
        <f t="shared" si="17"/>
        <v>7.3389476318986926</v>
      </c>
      <c r="AD20" s="178">
        <f t="shared" si="17"/>
        <v>13.991312327541522</v>
      </c>
      <c r="AE20" s="178">
        <f t="shared" ref="AE20:AJ20" si="18">+AE21+AE22+AE23</f>
        <v>69.948342418146567</v>
      </c>
      <c r="AF20" s="178">
        <f t="shared" si="18"/>
        <v>70.197716955536535</v>
      </c>
      <c r="AG20" s="178">
        <f t="shared" si="18"/>
        <v>20.936604694899078</v>
      </c>
      <c r="AH20" s="178">
        <f t="shared" si="18"/>
        <v>37.395529126362561</v>
      </c>
      <c r="AI20" s="178">
        <f t="shared" si="18"/>
        <v>98.135938551369208</v>
      </c>
      <c r="AJ20" s="178">
        <f t="shared" si="18"/>
        <v>73.842361216059558</v>
      </c>
      <c r="AK20" s="210">
        <f t="shared" ref="AK20:AN20" si="19">+AK21+AK22+AK23</f>
        <v>12.025554015534965</v>
      </c>
      <c r="AL20" s="210">
        <f t="shared" si="19"/>
        <v>60.85587698242179</v>
      </c>
      <c r="AM20" s="210">
        <f t="shared" si="19"/>
        <v>51.94542006270693</v>
      </c>
      <c r="AN20" s="210">
        <f t="shared" si="19"/>
        <v>82.670055666431551</v>
      </c>
    </row>
    <row r="21" spans="1:40">
      <c r="A21" s="192" t="s">
        <v>1380</v>
      </c>
      <c r="B21" s="30" t="s">
        <v>412</v>
      </c>
      <c r="C21" s="23" t="s">
        <v>413</v>
      </c>
      <c r="D21" s="19" t="s">
        <v>27</v>
      </c>
      <c r="E21" s="176">
        <v>0</v>
      </c>
      <c r="F21" s="176">
        <v>0</v>
      </c>
      <c r="G21" s="176">
        <v>0</v>
      </c>
      <c r="H21" s="176">
        <v>0</v>
      </c>
      <c r="I21" s="176">
        <v>0</v>
      </c>
      <c r="J21" s="176">
        <v>0</v>
      </c>
      <c r="K21" s="176">
        <v>0</v>
      </c>
      <c r="L21" s="176">
        <v>0</v>
      </c>
      <c r="M21" s="176">
        <v>0</v>
      </c>
      <c r="N21" s="176">
        <v>0</v>
      </c>
      <c r="O21" s="176">
        <v>0</v>
      </c>
      <c r="P21" s="176">
        <v>0</v>
      </c>
      <c r="Q21" s="176">
        <v>0</v>
      </c>
      <c r="R21" s="176">
        <v>0</v>
      </c>
      <c r="S21" s="176">
        <v>0</v>
      </c>
      <c r="T21" s="176">
        <v>0</v>
      </c>
      <c r="U21" s="176">
        <v>0</v>
      </c>
      <c r="V21" s="176">
        <v>0</v>
      </c>
      <c r="W21" s="176">
        <v>0</v>
      </c>
      <c r="X21" s="176">
        <v>0</v>
      </c>
      <c r="Y21" s="176">
        <v>68.858384801516067</v>
      </c>
      <c r="Z21" s="176">
        <v>66.32347656111871</v>
      </c>
      <c r="AA21" s="176">
        <v>67.072761158489371</v>
      </c>
      <c r="AB21" s="176">
        <v>80.179114204759983</v>
      </c>
      <c r="AC21" s="176">
        <v>7.3389476318986926</v>
      </c>
      <c r="AD21" s="176">
        <v>13.991312327541522</v>
      </c>
      <c r="AE21" s="176">
        <v>69.948342418146567</v>
      </c>
      <c r="AF21" s="176">
        <v>70.197716955536535</v>
      </c>
      <c r="AG21" s="176">
        <v>20.936604694899078</v>
      </c>
      <c r="AH21" s="176">
        <v>37.395529126362561</v>
      </c>
      <c r="AI21" s="176">
        <v>98.135938551369208</v>
      </c>
      <c r="AJ21" s="176">
        <v>73.842361216059558</v>
      </c>
      <c r="AK21" s="193">
        <v>12.025554015534965</v>
      </c>
      <c r="AL21" s="193">
        <v>60.85587698242179</v>
      </c>
      <c r="AM21" s="193">
        <v>51.94542006270693</v>
      </c>
      <c r="AN21" s="193">
        <v>82.670055666431551</v>
      </c>
    </row>
    <row r="22" spans="1:40" ht="15" customHeight="1">
      <c r="B22" s="30" t="s">
        <v>414</v>
      </c>
      <c r="C22" s="23" t="s">
        <v>415</v>
      </c>
      <c r="D22" s="19" t="s">
        <v>27</v>
      </c>
      <c r="E22" s="176">
        <v>0</v>
      </c>
      <c r="F22" s="176">
        <v>0</v>
      </c>
      <c r="G22" s="176">
        <v>0</v>
      </c>
      <c r="H22" s="176">
        <v>0</v>
      </c>
      <c r="I22" s="176">
        <v>0</v>
      </c>
      <c r="J22" s="176">
        <v>0</v>
      </c>
      <c r="K22" s="176">
        <v>0</v>
      </c>
      <c r="L22" s="176">
        <v>0</v>
      </c>
      <c r="M22" s="176">
        <v>0</v>
      </c>
      <c r="N22" s="176">
        <v>0</v>
      </c>
      <c r="O22" s="176">
        <v>0</v>
      </c>
      <c r="P22" s="176">
        <v>0</v>
      </c>
      <c r="Q22" s="176">
        <v>0</v>
      </c>
      <c r="R22" s="176">
        <v>0</v>
      </c>
      <c r="S22" s="176">
        <v>0</v>
      </c>
      <c r="T22" s="176">
        <v>0</v>
      </c>
      <c r="U22" s="176">
        <v>0</v>
      </c>
      <c r="V22" s="176">
        <v>0</v>
      </c>
      <c r="W22" s="176">
        <v>0</v>
      </c>
      <c r="X22" s="176">
        <v>0</v>
      </c>
      <c r="Y22" s="176"/>
      <c r="Z22" s="176"/>
      <c r="AA22" s="176"/>
      <c r="AB22" s="176"/>
      <c r="AC22" s="176"/>
      <c r="AD22" s="176"/>
      <c r="AE22" s="176"/>
      <c r="AF22" s="176"/>
      <c r="AG22" s="176"/>
      <c r="AH22" s="176"/>
      <c r="AI22" s="176"/>
      <c r="AJ22" s="176"/>
      <c r="AK22" s="193"/>
      <c r="AL22" s="176"/>
      <c r="AM22" s="176"/>
      <c r="AN22" s="176"/>
    </row>
    <row r="23" spans="1:40" ht="15" customHeight="1">
      <c r="B23" s="31" t="s">
        <v>416</v>
      </c>
      <c r="C23" s="24" t="s">
        <v>417</v>
      </c>
      <c r="D23" s="25" t="s">
        <v>27</v>
      </c>
      <c r="E23" s="179">
        <v>41.417431280000002</v>
      </c>
      <c r="F23" s="179">
        <v>52.351656060000003</v>
      </c>
      <c r="G23" s="179">
        <v>49.434850359999999</v>
      </c>
      <c r="H23" s="179">
        <v>53.829400100000001</v>
      </c>
      <c r="I23" s="179">
        <v>61.701271329999997</v>
      </c>
      <c r="J23" s="179">
        <v>70.474333549999997</v>
      </c>
      <c r="K23" s="179">
        <v>67.265250610000024</v>
      </c>
      <c r="L23" s="179">
        <v>39.153344140000002</v>
      </c>
      <c r="M23" s="179">
        <v>67.67462845</v>
      </c>
      <c r="N23" s="179">
        <v>76.538789039999983</v>
      </c>
      <c r="O23" s="179">
        <v>79.423062819999998</v>
      </c>
      <c r="P23" s="179">
        <v>39.300887589999995</v>
      </c>
      <c r="Q23" s="179">
        <v>1.64652797</v>
      </c>
      <c r="R23" s="179">
        <v>4.9731888599999996</v>
      </c>
      <c r="S23" s="179">
        <v>66.428934030000008</v>
      </c>
      <c r="T23" s="179">
        <v>70.812999260000012</v>
      </c>
      <c r="U23" s="179">
        <v>35.011933180000007</v>
      </c>
      <c r="V23" s="179">
        <v>42.734214059999985</v>
      </c>
      <c r="W23" s="179">
        <v>41.451473710000009</v>
      </c>
      <c r="X23" s="179">
        <v>80.042564490000032</v>
      </c>
      <c r="Y23" s="179"/>
      <c r="Z23" s="179"/>
      <c r="AA23" s="179"/>
      <c r="AB23" s="179"/>
      <c r="AC23" s="179"/>
      <c r="AD23" s="179"/>
      <c r="AE23" s="179"/>
      <c r="AF23" s="179"/>
      <c r="AG23" s="179"/>
      <c r="AH23" s="179"/>
      <c r="AI23" s="179"/>
      <c r="AJ23" s="179"/>
      <c r="AK23" s="211"/>
      <c r="AL23" s="179"/>
      <c r="AM23" s="179"/>
      <c r="AN23" s="179"/>
    </row>
    <row r="24" spans="1:40" ht="15" customHeight="1">
      <c r="B24" s="28" t="s">
        <v>50</v>
      </c>
      <c r="C24" s="22" t="s">
        <v>418</v>
      </c>
      <c r="D24" s="19" t="s">
        <v>27</v>
      </c>
      <c r="E24" s="182">
        <f>+E25+E28+E31</f>
        <v>326.72683297999998</v>
      </c>
      <c r="F24" s="182">
        <f t="shared" ref="F24:W24" si="20">+F25+F28+F31</f>
        <v>314.38014677999996</v>
      </c>
      <c r="G24" s="182">
        <f t="shared" si="20"/>
        <v>481.4449590700001</v>
      </c>
      <c r="H24" s="182">
        <f t="shared" si="20"/>
        <v>514.29159766000009</v>
      </c>
      <c r="I24" s="182">
        <f t="shared" si="20"/>
        <v>757.31720581000002</v>
      </c>
      <c r="J24" s="182">
        <f t="shared" si="20"/>
        <v>410.01399236999993</v>
      </c>
      <c r="K24" s="182">
        <f t="shared" si="20"/>
        <v>400.98310206000002</v>
      </c>
      <c r="L24" s="182">
        <f t="shared" si="20"/>
        <v>776.15468706000013</v>
      </c>
      <c r="M24" s="182">
        <f t="shared" si="20"/>
        <v>684.03705689000003</v>
      </c>
      <c r="N24" s="182">
        <f t="shared" si="20"/>
        <v>606.59422539999991</v>
      </c>
      <c r="O24" s="182">
        <f t="shared" si="20"/>
        <v>596.85303185000009</v>
      </c>
      <c r="P24" s="182">
        <f t="shared" si="20"/>
        <v>462.94532053999995</v>
      </c>
      <c r="Q24" s="182">
        <f t="shared" si="20"/>
        <v>396.53536528000001</v>
      </c>
      <c r="R24" s="182">
        <f t="shared" si="20"/>
        <v>610.78749120000009</v>
      </c>
      <c r="S24" s="182">
        <f t="shared" si="20"/>
        <v>476.30810211000005</v>
      </c>
      <c r="T24" s="182">
        <f t="shared" si="20"/>
        <v>551.99673363000011</v>
      </c>
      <c r="U24" s="182">
        <f t="shared" si="20"/>
        <v>574.19527758000004</v>
      </c>
      <c r="V24" s="182">
        <f t="shared" si="20"/>
        <v>653.73901218000003</v>
      </c>
      <c r="W24" s="182">
        <f t="shared" si="20"/>
        <v>675.65808802000004</v>
      </c>
      <c r="X24" s="182">
        <f t="shared" ref="X24:AD24" si="21">+X25+X28+X31</f>
        <v>180.28303152999979</v>
      </c>
      <c r="Y24" s="182">
        <f t="shared" si="21"/>
        <v>487.40739342462257</v>
      </c>
      <c r="Z24" s="182">
        <f t="shared" si="21"/>
        <v>627.52449144894115</v>
      </c>
      <c r="AA24" s="182">
        <f t="shared" si="21"/>
        <v>532.59617144716867</v>
      </c>
      <c r="AB24" s="182">
        <f t="shared" si="21"/>
        <v>552.82831207293077</v>
      </c>
      <c r="AC24" s="182">
        <f t="shared" si="21"/>
        <v>371.96203433486949</v>
      </c>
      <c r="AD24" s="182">
        <f t="shared" si="21"/>
        <v>-477.92427409465927</v>
      </c>
      <c r="AE24" s="182">
        <f t="shared" ref="AE24:AJ24" si="22">+AE25+AE28+AE31</f>
        <v>1140.1267166781611</v>
      </c>
      <c r="AF24" s="182">
        <f t="shared" si="22"/>
        <v>628.49189549831556</v>
      </c>
      <c r="AG24" s="182">
        <f t="shared" si="22"/>
        <v>518.26952929855099</v>
      </c>
      <c r="AH24" s="182">
        <f t="shared" si="22"/>
        <v>506.2958963106102</v>
      </c>
      <c r="AI24" s="182">
        <f t="shared" si="22"/>
        <v>686.18228869036989</v>
      </c>
      <c r="AJ24" s="182">
        <f t="shared" si="22"/>
        <v>503.27471870769836</v>
      </c>
      <c r="AK24" s="182">
        <f t="shared" ref="AK24:AN24" si="23">+AK25+AK28+AK31</f>
        <v>617.41790346407265</v>
      </c>
      <c r="AL24" s="212">
        <f t="shared" si="23"/>
        <v>794.39737303738434</v>
      </c>
      <c r="AM24" s="212">
        <f t="shared" si="23"/>
        <v>514.76170114018589</v>
      </c>
      <c r="AN24" s="212">
        <f t="shared" si="23"/>
        <v>613.91484263767222</v>
      </c>
    </row>
    <row r="25" spans="1:40" ht="15" customHeight="1">
      <c r="B25" s="30" t="s">
        <v>419</v>
      </c>
      <c r="C25" s="23" t="s">
        <v>420</v>
      </c>
      <c r="D25" s="19" t="s">
        <v>27</v>
      </c>
      <c r="E25" s="176">
        <f>+E26+E27</f>
        <v>0</v>
      </c>
      <c r="F25" s="176">
        <f t="shared" ref="F25:W25" si="24">+F26+F27</f>
        <v>0</v>
      </c>
      <c r="G25" s="176">
        <f t="shared" si="24"/>
        <v>0</v>
      </c>
      <c r="H25" s="176">
        <f t="shared" si="24"/>
        <v>0</v>
      </c>
      <c r="I25" s="176">
        <f t="shared" si="24"/>
        <v>0</v>
      </c>
      <c r="J25" s="176">
        <f t="shared" si="24"/>
        <v>0</v>
      </c>
      <c r="K25" s="176">
        <f t="shared" si="24"/>
        <v>0</v>
      </c>
      <c r="L25" s="176">
        <f t="shared" si="24"/>
        <v>0</v>
      </c>
      <c r="M25" s="176">
        <f t="shared" si="24"/>
        <v>0</v>
      </c>
      <c r="N25" s="176">
        <f t="shared" si="24"/>
        <v>0</v>
      </c>
      <c r="O25" s="176">
        <f t="shared" si="24"/>
        <v>0</v>
      </c>
      <c r="P25" s="176">
        <f t="shared" si="24"/>
        <v>0</v>
      </c>
      <c r="Q25" s="176">
        <f t="shared" si="24"/>
        <v>0</v>
      </c>
      <c r="R25" s="176">
        <f t="shared" si="24"/>
        <v>0</v>
      </c>
      <c r="S25" s="176">
        <f t="shared" si="24"/>
        <v>0</v>
      </c>
      <c r="T25" s="176">
        <f t="shared" si="24"/>
        <v>0</v>
      </c>
      <c r="U25" s="176">
        <f t="shared" si="24"/>
        <v>0</v>
      </c>
      <c r="V25" s="176">
        <f t="shared" si="24"/>
        <v>0</v>
      </c>
      <c r="W25" s="176">
        <f t="shared" si="24"/>
        <v>0</v>
      </c>
      <c r="X25" s="176">
        <f>+X26+X27</f>
        <v>0</v>
      </c>
      <c r="Y25" s="176">
        <f t="shared" ref="Y25:AD25" si="25">+Y26+Y27</f>
        <v>0</v>
      </c>
      <c r="Z25" s="176">
        <f t="shared" si="25"/>
        <v>0</v>
      </c>
      <c r="AA25" s="176">
        <f t="shared" si="25"/>
        <v>0</v>
      </c>
      <c r="AB25" s="176">
        <f t="shared" si="25"/>
        <v>0</v>
      </c>
      <c r="AC25" s="176">
        <f t="shared" si="25"/>
        <v>0</v>
      </c>
      <c r="AD25" s="176">
        <f t="shared" si="25"/>
        <v>0</v>
      </c>
      <c r="AE25" s="176">
        <f t="shared" ref="AE25:AJ25" si="26">+AE26+AE27</f>
        <v>0</v>
      </c>
      <c r="AF25" s="176">
        <f t="shared" si="26"/>
        <v>0</v>
      </c>
      <c r="AG25" s="176">
        <f t="shared" si="26"/>
        <v>0</v>
      </c>
      <c r="AH25" s="176">
        <f t="shared" si="26"/>
        <v>0</v>
      </c>
      <c r="AI25" s="176">
        <f t="shared" si="26"/>
        <v>0</v>
      </c>
      <c r="AJ25" s="176">
        <f t="shared" si="26"/>
        <v>0</v>
      </c>
      <c r="AK25" s="176">
        <f t="shared" ref="AK25:AN25" si="27">+AK26+AK27</f>
        <v>0</v>
      </c>
      <c r="AL25" s="176">
        <f t="shared" si="27"/>
        <v>0</v>
      </c>
      <c r="AM25" s="176">
        <f t="shared" si="27"/>
        <v>0</v>
      </c>
      <c r="AN25" s="176">
        <f t="shared" si="27"/>
        <v>0</v>
      </c>
    </row>
    <row r="26" spans="1:40" ht="15" customHeight="1">
      <c r="B26" s="30" t="s">
        <v>421</v>
      </c>
      <c r="C26" s="69" t="s">
        <v>422</v>
      </c>
      <c r="D26" s="19" t="s">
        <v>27</v>
      </c>
      <c r="E26" s="180">
        <v>0</v>
      </c>
      <c r="F26" s="180">
        <v>0</v>
      </c>
      <c r="G26" s="180">
        <v>0</v>
      </c>
      <c r="H26" s="180">
        <v>0</v>
      </c>
      <c r="I26" s="180">
        <v>0</v>
      </c>
      <c r="J26" s="180">
        <v>0</v>
      </c>
      <c r="K26" s="180">
        <v>0</v>
      </c>
      <c r="L26" s="180">
        <v>0</v>
      </c>
      <c r="M26" s="180">
        <v>0</v>
      </c>
      <c r="N26" s="180">
        <v>0</v>
      </c>
      <c r="O26" s="180">
        <v>0</v>
      </c>
      <c r="P26" s="180">
        <v>0</v>
      </c>
      <c r="Q26" s="180">
        <v>0</v>
      </c>
      <c r="R26" s="180">
        <v>0</v>
      </c>
      <c r="S26" s="180">
        <v>0</v>
      </c>
      <c r="T26" s="180">
        <v>0</v>
      </c>
      <c r="U26" s="180">
        <v>0</v>
      </c>
      <c r="V26" s="180">
        <v>0</v>
      </c>
      <c r="W26" s="180">
        <v>0</v>
      </c>
      <c r="X26" s="180">
        <v>0</v>
      </c>
      <c r="Y26" s="180"/>
      <c r="Z26" s="180"/>
      <c r="AA26" s="180"/>
      <c r="AB26" s="180"/>
      <c r="AC26" s="180"/>
      <c r="AD26" s="180"/>
      <c r="AE26" s="180"/>
      <c r="AF26" s="180"/>
      <c r="AG26" s="180"/>
      <c r="AH26" s="180"/>
      <c r="AI26" s="180"/>
      <c r="AJ26" s="180"/>
      <c r="AK26" s="213"/>
      <c r="AL26" s="180"/>
      <c r="AM26" s="180"/>
      <c r="AN26" s="180"/>
    </row>
    <row r="27" spans="1:40" ht="15" customHeight="1">
      <c r="B27" s="30" t="s">
        <v>423</v>
      </c>
      <c r="C27" s="69" t="s">
        <v>424</v>
      </c>
      <c r="D27" s="19" t="s">
        <v>27</v>
      </c>
      <c r="E27" s="176">
        <v>0</v>
      </c>
      <c r="F27" s="176">
        <v>0</v>
      </c>
      <c r="G27" s="176">
        <v>0</v>
      </c>
      <c r="H27" s="176">
        <v>0</v>
      </c>
      <c r="I27" s="176">
        <v>0</v>
      </c>
      <c r="J27" s="176">
        <v>0</v>
      </c>
      <c r="K27" s="176">
        <v>0</v>
      </c>
      <c r="L27" s="176">
        <v>0</v>
      </c>
      <c r="M27" s="176">
        <v>0</v>
      </c>
      <c r="N27" s="176">
        <v>0</v>
      </c>
      <c r="O27" s="176">
        <v>0</v>
      </c>
      <c r="P27" s="176">
        <v>0</v>
      </c>
      <c r="Q27" s="176">
        <v>0</v>
      </c>
      <c r="R27" s="176">
        <v>0</v>
      </c>
      <c r="S27" s="176">
        <v>0</v>
      </c>
      <c r="T27" s="176">
        <v>0</v>
      </c>
      <c r="U27" s="176">
        <v>0</v>
      </c>
      <c r="V27" s="176">
        <v>0</v>
      </c>
      <c r="W27" s="176">
        <v>0</v>
      </c>
      <c r="X27" s="176">
        <v>0</v>
      </c>
      <c r="Y27" s="176"/>
      <c r="Z27" s="176"/>
      <c r="AA27" s="176"/>
      <c r="AB27" s="176"/>
      <c r="AC27" s="176"/>
      <c r="AD27" s="176"/>
      <c r="AE27" s="176"/>
      <c r="AF27" s="176"/>
      <c r="AG27" s="176"/>
      <c r="AH27" s="176"/>
      <c r="AI27" s="176"/>
      <c r="AJ27" s="176"/>
      <c r="AK27" s="193"/>
      <c r="AL27" s="176"/>
      <c r="AM27" s="176"/>
      <c r="AN27" s="176"/>
    </row>
    <row r="28" spans="1:40" ht="15" customHeight="1">
      <c r="B28" s="30" t="s">
        <v>425</v>
      </c>
      <c r="C28" s="23" t="s">
        <v>426</v>
      </c>
      <c r="D28" s="19" t="s">
        <v>27</v>
      </c>
      <c r="E28" s="176">
        <f>+E29+E30</f>
        <v>2.9264971299999996</v>
      </c>
      <c r="F28" s="176">
        <f t="shared" ref="F28:W28" si="28">+F29+F30</f>
        <v>3.1170140499999999</v>
      </c>
      <c r="G28" s="176">
        <f t="shared" si="28"/>
        <v>3.4578143100000003</v>
      </c>
      <c r="H28" s="176">
        <f t="shared" si="28"/>
        <v>7.1549048400000004</v>
      </c>
      <c r="I28" s="176">
        <f t="shared" si="28"/>
        <v>1.8373291399999998</v>
      </c>
      <c r="J28" s="176">
        <f t="shared" si="28"/>
        <v>5.4890926499999999</v>
      </c>
      <c r="K28" s="176">
        <f t="shared" si="28"/>
        <v>28.129562140000001</v>
      </c>
      <c r="L28" s="176">
        <f t="shared" si="28"/>
        <v>3.3748378799999994</v>
      </c>
      <c r="M28" s="176">
        <f t="shared" si="28"/>
        <v>6.2088470099999995</v>
      </c>
      <c r="N28" s="176">
        <f t="shared" si="28"/>
        <v>3.9231160200000001</v>
      </c>
      <c r="O28" s="176">
        <f t="shared" si="28"/>
        <v>42.001646390000005</v>
      </c>
      <c r="P28" s="176">
        <f t="shared" si="28"/>
        <v>6.9564930599999997</v>
      </c>
      <c r="Q28" s="176">
        <f t="shared" si="28"/>
        <v>5.4596779800000004</v>
      </c>
      <c r="R28" s="176">
        <f t="shared" si="28"/>
        <v>73.255329520000004</v>
      </c>
      <c r="S28" s="176">
        <f t="shared" si="28"/>
        <v>0.79079023999999987</v>
      </c>
      <c r="T28" s="176">
        <f t="shared" si="28"/>
        <v>2.58722428</v>
      </c>
      <c r="U28" s="176">
        <f t="shared" si="28"/>
        <v>43.913630579999996</v>
      </c>
      <c r="V28" s="176">
        <f t="shared" si="28"/>
        <v>15.490126820000004</v>
      </c>
      <c r="W28" s="176">
        <f t="shared" si="28"/>
        <v>2.6944335300000013</v>
      </c>
      <c r="X28" s="176">
        <f t="shared" ref="X28:AJ28" si="29">+X29+X30</f>
        <v>1.9877930599999987</v>
      </c>
      <c r="Y28" s="176">
        <f t="shared" si="29"/>
        <v>2.9887098427159353</v>
      </c>
      <c r="Z28" s="176">
        <f t="shared" si="29"/>
        <v>3.2826572910636616</v>
      </c>
      <c r="AA28" s="176">
        <f t="shared" si="29"/>
        <v>2.9181657544236002</v>
      </c>
      <c r="AB28" s="176">
        <f t="shared" si="29"/>
        <v>3.6081099535729435</v>
      </c>
      <c r="AC28" s="176">
        <f t="shared" si="29"/>
        <v>3.5892086623488213</v>
      </c>
      <c r="AD28" s="176">
        <f t="shared" si="29"/>
        <v>-4.0865862882346278</v>
      </c>
      <c r="AE28" s="176">
        <f t="shared" si="29"/>
        <v>7.6871218175095581</v>
      </c>
      <c r="AF28" s="176">
        <f t="shared" si="29"/>
        <v>5.0296703261794988</v>
      </c>
      <c r="AG28" s="176">
        <f t="shared" si="29"/>
        <v>3.4753989136046171</v>
      </c>
      <c r="AH28" s="176">
        <f t="shared" si="29"/>
        <v>13.443675806358037</v>
      </c>
      <c r="AI28" s="176">
        <f t="shared" si="29"/>
        <v>23.378814540418904</v>
      </c>
      <c r="AJ28" s="176">
        <f t="shared" si="29"/>
        <v>14.486989550004449</v>
      </c>
      <c r="AK28" s="178">
        <f t="shared" ref="AK28:AN28" si="30">+AK29+AK30</f>
        <v>11.257736651577465</v>
      </c>
      <c r="AL28" s="210">
        <f t="shared" si="30"/>
        <v>20.109717215182986</v>
      </c>
      <c r="AM28" s="210">
        <f t="shared" si="30"/>
        <v>15.819740310900663</v>
      </c>
      <c r="AN28" s="210">
        <f t="shared" si="30"/>
        <v>16.131531765306484</v>
      </c>
    </row>
    <row r="29" spans="1:40">
      <c r="A29" s="192" t="s">
        <v>1381</v>
      </c>
      <c r="B29" s="30" t="s">
        <v>427</v>
      </c>
      <c r="C29" s="69" t="s">
        <v>422</v>
      </c>
      <c r="D29" s="19" t="s">
        <v>27</v>
      </c>
      <c r="E29" s="176">
        <v>2.9264971299999996</v>
      </c>
      <c r="F29" s="176">
        <v>2.2200140499999996</v>
      </c>
      <c r="G29" s="176">
        <v>3.4578143100000003</v>
      </c>
      <c r="H29" s="176">
        <v>2.9287018399999996</v>
      </c>
      <c r="I29" s="176">
        <v>1.8373291399999998</v>
      </c>
      <c r="J29" s="176">
        <v>5.3860467500000002</v>
      </c>
      <c r="K29" s="176">
        <v>3.0625621399999998</v>
      </c>
      <c r="L29" s="176">
        <v>1.10920704</v>
      </c>
      <c r="M29" s="176">
        <v>4.4958396099999991</v>
      </c>
      <c r="N29" s="176">
        <v>3.9231160200000001</v>
      </c>
      <c r="O29" s="176">
        <v>2.3922548300000006</v>
      </c>
      <c r="P29" s="176">
        <v>2.4240644599999999</v>
      </c>
      <c r="Q29" s="176">
        <v>5.4596779800000004</v>
      </c>
      <c r="R29" s="176">
        <v>6.4529379600000007</v>
      </c>
      <c r="S29" s="176">
        <v>0.79079023999999987</v>
      </c>
      <c r="T29" s="176">
        <v>2.4972242800000002</v>
      </c>
      <c r="U29" s="176">
        <v>7.4417557799999994</v>
      </c>
      <c r="V29" s="176">
        <v>3.2004750599999987</v>
      </c>
      <c r="W29" s="176">
        <v>2.5944335300000012</v>
      </c>
      <c r="X29" s="176">
        <v>1.9877930599999987</v>
      </c>
      <c r="Y29" s="176">
        <v>2.9887098427159353</v>
      </c>
      <c r="Z29" s="193">
        <v>3.2826572910636616</v>
      </c>
      <c r="AA29" s="176">
        <v>2.9181657544236002</v>
      </c>
      <c r="AB29" s="176">
        <v>3.6081099535729435</v>
      </c>
      <c r="AC29" s="176">
        <v>3.5892086623488213</v>
      </c>
      <c r="AD29" s="176">
        <v>-4.0865862882346278</v>
      </c>
      <c r="AE29" s="176">
        <v>7.6871218175095581</v>
      </c>
      <c r="AF29" s="176">
        <v>5.0296703261794988</v>
      </c>
      <c r="AG29" s="176">
        <v>3.4753989136046171</v>
      </c>
      <c r="AH29" s="176">
        <v>3.706143453135057</v>
      </c>
      <c r="AI29" s="176">
        <v>4.73470731538929</v>
      </c>
      <c r="AJ29" s="176">
        <v>3.5973323244405355</v>
      </c>
      <c r="AK29" s="193">
        <v>5.3605891550182463</v>
      </c>
      <c r="AL29" s="193">
        <v>5.8026945839185187</v>
      </c>
      <c r="AM29" s="193">
        <v>3.628179316613652</v>
      </c>
      <c r="AN29" s="193">
        <v>4.4673626379693827</v>
      </c>
    </row>
    <row r="30" spans="1:40">
      <c r="A30" s="192" t="s">
        <v>1382</v>
      </c>
      <c r="B30" s="30" t="s">
        <v>428</v>
      </c>
      <c r="C30" s="69" t="s">
        <v>424</v>
      </c>
      <c r="D30" s="19" t="s">
        <v>27</v>
      </c>
      <c r="E30" s="179">
        <v>0</v>
      </c>
      <c r="F30" s="179">
        <v>0.89700000000000002</v>
      </c>
      <c r="G30" s="179">
        <v>0</v>
      </c>
      <c r="H30" s="179">
        <v>4.2262030000000008</v>
      </c>
      <c r="I30" s="179">
        <v>0</v>
      </c>
      <c r="J30" s="179">
        <v>0.1030459</v>
      </c>
      <c r="K30" s="179">
        <v>25.067</v>
      </c>
      <c r="L30" s="179">
        <v>2.2656308399999996</v>
      </c>
      <c r="M30" s="179">
        <v>1.7130074</v>
      </c>
      <c r="N30" s="179">
        <v>0</v>
      </c>
      <c r="O30" s="179">
        <v>39.609391560000006</v>
      </c>
      <c r="P30" s="179">
        <v>4.5324285999999994</v>
      </c>
      <c r="Q30" s="179">
        <v>0</v>
      </c>
      <c r="R30" s="179">
        <v>66.802391560000004</v>
      </c>
      <c r="S30" s="179">
        <v>0</v>
      </c>
      <c r="T30" s="179">
        <v>0.09</v>
      </c>
      <c r="U30" s="179">
        <v>36.471874799999995</v>
      </c>
      <c r="V30" s="179">
        <v>12.289651760000005</v>
      </c>
      <c r="W30" s="179">
        <v>0.1</v>
      </c>
      <c r="X30" s="179">
        <v>0</v>
      </c>
      <c r="Y30" s="176">
        <v>0</v>
      </c>
      <c r="Z30" s="176">
        <v>0</v>
      </c>
      <c r="AA30" s="176">
        <v>0</v>
      </c>
      <c r="AB30" s="176">
        <v>0</v>
      </c>
      <c r="AC30" s="176">
        <v>0</v>
      </c>
      <c r="AD30" s="176">
        <v>0</v>
      </c>
      <c r="AE30" s="176">
        <v>0</v>
      </c>
      <c r="AF30" s="176">
        <v>0</v>
      </c>
      <c r="AG30" s="176">
        <v>0</v>
      </c>
      <c r="AH30" s="176">
        <v>9.7375323532229796</v>
      </c>
      <c r="AI30" s="176">
        <v>18.644107225029614</v>
      </c>
      <c r="AJ30" s="176">
        <v>10.889657225563912</v>
      </c>
      <c r="AK30" s="193">
        <v>5.897147496559219</v>
      </c>
      <c r="AL30" s="193">
        <v>14.307022631264468</v>
      </c>
      <c r="AM30" s="193">
        <v>12.191560994287011</v>
      </c>
      <c r="AN30" s="193">
        <v>11.6641691273371</v>
      </c>
    </row>
    <row r="31" spans="1:40" ht="15" customHeight="1">
      <c r="B31" s="30" t="s">
        <v>429</v>
      </c>
      <c r="C31" s="23" t="s">
        <v>430</v>
      </c>
      <c r="D31" s="19" t="s">
        <v>27</v>
      </c>
      <c r="E31" s="179">
        <f>+E32+E33</f>
        <v>323.80033585000001</v>
      </c>
      <c r="F31" s="179">
        <f t="shared" ref="F31:W31" si="31">+F32+F33</f>
        <v>311.26313272999994</v>
      </c>
      <c r="G31" s="179">
        <f t="shared" si="31"/>
        <v>477.98714476000009</v>
      </c>
      <c r="H31" s="179">
        <f t="shared" si="31"/>
        <v>507.13669282000006</v>
      </c>
      <c r="I31" s="179">
        <f t="shared" si="31"/>
        <v>755.47987667000007</v>
      </c>
      <c r="J31" s="179">
        <f t="shared" si="31"/>
        <v>404.52489971999995</v>
      </c>
      <c r="K31" s="179">
        <f t="shared" si="31"/>
        <v>372.85353992</v>
      </c>
      <c r="L31" s="179">
        <f t="shared" si="31"/>
        <v>772.77984918000016</v>
      </c>
      <c r="M31" s="179">
        <f t="shared" si="31"/>
        <v>677.82820988000003</v>
      </c>
      <c r="N31" s="179">
        <f t="shared" si="31"/>
        <v>602.67110937999996</v>
      </c>
      <c r="O31" s="179">
        <f t="shared" si="31"/>
        <v>554.85138546000007</v>
      </c>
      <c r="P31" s="179">
        <f t="shared" si="31"/>
        <v>455.98882747999994</v>
      </c>
      <c r="Q31" s="179">
        <f t="shared" si="31"/>
        <v>391.07568730000003</v>
      </c>
      <c r="R31" s="179">
        <f t="shared" si="31"/>
        <v>537.53216168000006</v>
      </c>
      <c r="S31" s="179">
        <f t="shared" si="31"/>
        <v>475.51731187000007</v>
      </c>
      <c r="T31" s="179">
        <f t="shared" si="31"/>
        <v>549.40950935000012</v>
      </c>
      <c r="U31" s="179">
        <f t="shared" si="31"/>
        <v>530.28164700000002</v>
      </c>
      <c r="V31" s="179">
        <f t="shared" si="31"/>
        <v>638.24888536000003</v>
      </c>
      <c r="W31" s="179">
        <f t="shared" si="31"/>
        <v>672.96365449000007</v>
      </c>
      <c r="X31" s="179">
        <f>+X32+X33</f>
        <v>178.29523846999979</v>
      </c>
      <c r="Y31" s="179">
        <f t="shared" ref="Y31:AD31" si="32">+Y32+Y33</f>
        <v>484.41868358190663</v>
      </c>
      <c r="Z31" s="179">
        <f t="shared" si="32"/>
        <v>624.24183415787752</v>
      </c>
      <c r="AA31" s="179">
        <f t="shared" si="32"/>
        <v>529.67800569274505</v>
      </c>
      <c r="AB31" s="179">
        <f t="shared" si="32"/>
        <v>549.22020211935785</v>
      </c>
      <c r="AC31" s="179">
        <f t="shared" si="32"/>
        <v>368.37282567252066</v>
      </c>
      <c r="AD31" s="179">
        <f t="shared" si="32"/>
        <v>-473.83768780642464</v>
      </c>
      <c r="AE31" s="179">
        <f t="shared" ref="AE31:AJ31" si="33">+AE32+AE33</f>
        <v>1132.4395948606516</v>
      </c>
      <c r="AF31" s="179">
        <f t="shared" si="33"/>
        <v>623.46222517213607</v>
      </c>
      <c r="AG31" s="179">
        <f t="shared" si="33"/>
        <v>514.79413038494636</v>
      </c>
      <c r="AH31" s="179">
        <f t="shared" si="33"/>
        <v>492.85222050425216</v>
      </c>
      <c r="AI31" s="179">
        <f t="shared" si="33"/>
        <v>662.80347414995094</v>
      </c>
      <c r="AJ31" s="179">
        <f t="shared" si="33"/>
        <v>488.78772915769389</v>
      </c>
      <c r="AK31" s="182">
        <f t="shared" ref="AK31:AN31" si="34">+AK32+AK33</f>
        <v>606.16016681249516</v>
      </c>
      <c r="AL31" s="212">
        <f t="shared" si="34"/>
        <v>774.28765582220137</v>
      </c>
      <c r="AM31" s="212">
        <f t="shared" si="34"/>
        <v>498.94196082928522</v>
      </c>
      <c r="AN31" s="212">
        <f t="shared" si="34"/>
        <v>597.78331087236575</v>
      </c>
    </row>
    <row r="32" spans="1:40">
      <c r="A32" s="192" t="s">
        <v>1383</v>
      </c>
      <c r="B32" s="30" t="s">
        <v>431</v>
      </c>
      <c r="C32" s="69" t="s">
        <v>422</v>
      </c>
      <c r="D32" s="19" t="s">
        <v>27</v>
      </c>
      <c r="E32" s="179">
        <v>204.54585283999998</v>
      </c>
      <c r="F32" s="179">
        <v>224.26589069999997</v>
      </c>
      <c r="G32" s="179">
        <v>310.01329068000007</v>
      </c>
      <c r="H32" s="179">
        <v>472.33555910000007</v>
      </c>
      <c r="I32" s="179">
        <v>326.70339145999998</v>
      </c>
      <c r="J32" s="179">
        <v>254.48173674999995</v>
      </c>
      <c r="K32" s="179">
        <v>250.03994202999999</v>
      </c>
      <c r="L32" s="179">
        <v>519.23977466000008</v>
      </c>
      <c r="M32" s="179">
        <v>386.36271169000008</v>
      </c>
      <c r="N32" s="179">
        <v>317.93846998999993</v>
      </c>
      <c r="O32" s="179">
        <v>270.18798604000006</v>
      </c>
      <c r="P32" s="179">
        <v>378.45488489999991</v>
      </c>
      <c r="Q32" s="179">
        <v>257.22966052999999</v>
      </c>
      <c r="R32" s="179">
        <v>358.89019183000005</v>
      </c>
      <c r="S32" s="179">
        <v>317.49982934000008</v>
      </c>
      <c r="T32" s="179">
        <v>494.47238513000008</v>
      </c>
      <c r="U32" s="179">
        <v>284.55748477999998</v>
      </c>
      <c r="V32" s="179">
        <v>368.25175013</v>
      </c>
      <c r="W32" s="179">
        <v>478.66672785000003</v>
      </c>
      <c r="X32" s="179">
        <v>219.48899716999983</v>
      </c>
      <c r="Y32" s="176">
        <v>254.35060565215292</v>
      </c>
      <c r="Z32" s="176">
        <v>328.15976946868761</v>
      </c>
      <c r="AA32" s="176">
        <v>318.72549545157892</v>
      </c>
      <c r="AB32" s="176">
        <v>355.98976505686267</v>
      </c>
      <c r="AC32" s="176">
        <v>184.5753331231044</v>
      </c>
      <c r="AD32" s="176">
        <v>-199.50534828577264</v>
      </c>
      <c r="AE32" s="176">
        <v>682.63932122753215</v>
      </c>
      <c r="AF32" s="176">
        <v>399.52432314301097</v>
      </c>
      <c r="AG32" s="176">
        <v>227.64980711049606</v>
      </c>
      <c r="AH32" s="176">
        <v>274.37253326749067</v>
      </c>
      <c r="AI32" s="176">
        <v>426.46236912637295</v>
      </c>
      <c r="AJ32" s="176">
        <v>336.52529177667492</v>
      </c>
      <c r="AK32" s="193">
        <v>252.1413042470208</v>
      </c>
      <c r="AL32" s="193">
        <v>473.27907832394249</v>
      </c>
      <c r="AM32" s="193">
        <v>306.83906880843716</v>
      </c>
      <c r="AN32" s="193">
        <v>390.4901564040527</v>
      </c>
    </row>
    <row r="33" spans="1:40">
      <c r="A33" s="192" t="s">
        <v>1384</v>
      </c>
      <c r="B33" s="31" t="s">
        <v>432</v>
      </c>
      <c r="C33" s="72" t="s">
        <v>424</v>
      </c>
      <c r="D33" s="25" t="s">
        <v>27</v>
      </c>
      <c r="E33" s="180">
        <v>119.25448301000002</v>
      </c>
      <c r="F33" s="180">
        <v>86.997242029999995</v>
      </c>
      <c r="G33" s="180">
        <v>167.97385408000002</v>
      </c>
      <c r="H33" s="180">
        <v>34.801133719999996</v>
      </c>
      <c r="I33" s="180">
        <v>428.77648521000003</v>
      </c>
      <c r="J33" s="180">
        <v>150.04316297</v>
      </c>
      <c r="K33" s="180">
        <v>122.81359789000001</v>
      </c>
      <c r="L33" s="180">
        <v>253.54007452000002</v>
      </c>
      <c r="M33" s="180">
        <v>291.46549819000001</v>
      </c>
      <c r="N33" s="180">
        <v>284.73263938999997</v>
      </c>
      <c r="O33" s="180">
        <v>284.66339942000002</v>
      </c>
      <c r="P33" s="180">
        <v>77.533942580000001</v>
      </c>
      <c r="Q33" s="180">
        <v>133.84602677000001</v>
      </c>
      <c r="R33" s="180">
        <v>178.64196984999998</v>
      </c>
      <c r="S33" s="180">
        <v>158.01748253</v>
      </c>
      <c r="T33" s="180">
        <v>54.937124220000008</v>
      </c>
      <c r="U33" s="180">
        <v>245.72416221999998</v>
      </c>
      <c r="V33" s="180">
        <v>269.99713522999997</v>
      </c>
      <c r="W33" s="180">
        <v>194.29692664000004</v>
      </c>
      <c r="X33" s="180">
        <v>-41.193758700000046</v>
      </c>
      <c r="Y33" s="180">
        <v>230.06807792975371</v>
      </c>
      <c r="Z33" s="180">
        <v>296.08206468918996</v>
      </c>
      <c r="AA33" s="180">
        <v>210.95251024116618</v>
      </c>
      <c r="AB33" s="176">
        <v>193.23043706249521</v>
      </c>
      <c r="AC33" s="176">
        <v>183.79749254941623</v>
      </c>
      <c r="AD33" s="176">
        <v>-274.332339520652</v>
      </c>
      <c r="AE33" s="176">
        <v>449.80027363311956</v>
      </c>
      <c r="AF33" s="176">
        <v>223.9379020291251</v>
      </c>
      <c r="AG33" s="176">
        <v>287.14432327445036</v>
      </c>
      <c r="AH33" s="176">
        <v>218.47968723676149</v>
      </c>
      <c r="AI33" s="176">
        <v>236.341105023578</v>
      </c>
      <c r="AJ33" s="176">
        <v>152.26243738101897</v>
      </c>
      <c r="AK33" s="193">
        <v>354.01886256547436</v>
      </c>
      <c r="AL33" s="193">
        <v>301.00857749825889</v>
      </c>
      <c r="AM33" s="193">
        <v>192.10289202084806</v>
      </c>
      <c r="AN33" s="193">
        <v>207.29315446831308</v>
      </c>
    </row>
    <row r="34" spans="1:40" ht="15" customHeight="1">
      <c r="B34" s="28" t="s">
        <v>51</v>
      </c>
      <c r="C34" s="22" t="s">
        <v>433</v>
      </c>
      <c r="D34" s="19" t="s">
        <v>27</v>
      </c>
      <c r="E34" s="177">
        <f>+E35+E36+E37</f>
        <v>72.523957749999994</v>
      </c>
      <c r="F34" s="177">
        <f t="shared" ref="F34:W34" si="35">+F35+F36+F37</f>
        <v>38.477988549999999</v>
      </c>
      <c r="G34" s="177">
        <f t="shared" si="35"/>
        <v>39.755377870000011</v>
      </c>
      <c r="H34" s="177">
        <f t="shared" si="35"/>
        <v>43.809929089999997</v>
      </c>
      <c r="I34" s="177">
        <f t="shared" si="35"/>
        <v>54.896807720000012</v>
      </c>
      <c r="J34" s="177">
        <f t="shared" si="35"/>
        <v>67.864141849999996</v>
      </c>
      <c r="K34" s="177">
        <f t="shared" si="35"/>
        <v>42.484304450000003</v>
      </c>
      <c r="L34" s="177">
        <f t="shared" si="35"/>
        <v>74.203250640000022</v>
      </c>
      <c r="M34" s="177">
        <f t="shared" si="35"/>
        <v>91.485204679999995</v>
      </c>
      <c r="N34" s="177">
        <f t="shared" si="35"/>
        <v>51.831150149999999</v>
      </c>
      <c r="O34" s="177">
        <f t="shared" si="35"/>
        <v>52.924656580000004</v>
      </c>
      <c r="P34" s="177">
        <f t="shared" si="35"/>
        <v>84.162644920000005</v>
      </c>
      <c r="Q34" s="177">
        <f t="shared" si="35"/>
        <v>66.90324391</v>
      </c>
      <c r="R34" s="177">
        <f t="shared" si="35"/>
        <v>63.325551680000004</v>
      </c>
      <c r="S34" s="177">
        <f t="shared" si="35"/>
        <v>67.280646319999988</v>
      </c>
      <c r="T34" s="177">
        <f t="shared" si="35"/>
        <v>79.830118799999994</v>
      </c>
      <c r="U34" s="177">
        <f t="shared" si="35"/>
        <v>24.087334930000001</v>
      </c>
      <c r="V34" s="177">
        <f t="shared" si="35"/>
        <v>22.310187300000006</v>
      </c>
      <c r="W34" s="177">
        <f t="shared" si="35"/>
        <v>19.867417369999995</v>
      </c>
      <c r="X34" s="177">
        <f t="shared" ref="X34:AD34" si="36">+X35+X36+X37</f>
        <v>33.95812501999999</v>
      </c>
      <c r="Y34" s="177">
        <f t="shared" si="36"/>
        <v>24.218440567307873</v>
      </c>
      <c r="Z34" s="177">
        <f t="shared" si="36"/>
        <v>25.537378321983397</v>
      </c>
      <c r="AA34" s="177">
        <f t="shared" si="36"/>
        <v>23.638511330227722</v>
      </c>
      <c r="AB34" s="177">
        <f t="shared" si="36"/>
        <v>22.124655211207283</v>
      </c>
      <c r="AC34" s="177">
        <f t="shared" si="36"/>
        <v>21.638265318451502</v>
      </c>
      <c r="AD34" s="177">
        <f t="shared" si="36"/>
        <v>2.7553184567120641</v>
      </c>
      <c r="AE34" s="177">
        <f t="shared" ref="AE34:AJ34" si="37">+AE35+AE36+AE37</f>
        <v>50.423110361551764</v>
      </c>
      <c r="AF34" s="177">
        <f t="shared" si="37"/>
        <v>29.364871604857477</v>
      </c>
      <c r="AG34" s="177">
        <f t="shared" si="37"/>
        <v>33.7377965512988</v>
      </c>
      <c r="AH34" s="177">
        <f t="shared" si="37"/>
        <v>27.217263257287645</v>
      </c>
      <c r="AI34" s="177">
        <f t="shared" si="37"/>
        <v>36.800599334301431</v>
      </c>
      <c r="AJ34" s="177">
        <f t="shared" si="37"/>
        <v>28.725371137516994</v>
      </c>
      <c r="AK34" s="209">
        <f t="shared" ref="AK34:AL34" si="38">SUM(AK35:AK37)</f>
        <v>34.895767808699858</v>
      </c>
      <c r="AL34" s="209">
        <f t="shared" si="38"/>
        <v>39.967204509947514</v>
      </c>
      <c r="AM34" s="209">
        <f t="shared" ref="AM34:AN34" si="39">SUM(AM35:AM37)</f>
        <v>26.795864308607054</v>
      </c>
      <c r="AN34" s="209">
        <f t="shared" si="39"/>
        <v>32.883969111778114</v>
      </c>
    </row>
    <row r="35" spans="1:40">
      <c r="A35" s="192" t="s">
        <v>1385</v>
      </c>
      <c r="B35" s="30" t="s">
        <v>434</v>
      </c>
      <c r="C35" s="23" t="s">
        <v>435</v>
      </c>
      <c r="D35" s="19" t="s">
        <v>27</v>
      </c>
      <c r="E35" s="176">
        <v>16.586833949999999</v>
      </c>
      <c r="F35" s="176">
        <v>16.579849419999999</v>
      </c>
      <c r="G35" s="176">
        <v>16.573459370000005</v>
      </c>
      <c r="H35" s="176">
        <v>17.286414469999997</v>
      </c>
      <c r="I35" s="176">
        <v>16.64949073</v>
      </c>
      <c r="J35" s="176">
        <v>16.76372907</v>
      </c>
      <c r="K35" s="176">
        <v>16.907900959999996</v>
      </c>
      <c r="L35" s="176">
        <v>19.581553069999998</v>
      </c>
      <c r="M35" s="176">
        <v>16.962757590000002</v>
      </c>
      <c r="N35" s="176">
        <v>17.885049660000004</v>
      </c>
      <c r="O35" s="176">
        <v>17.760816680000001</v>
      </c>
      <c r="P35" s="176">
        <v>26.09846645</v>
      </c>
      <c r="Q35" s="176">
        <v>19.97244963</v>
      </c>
      <c r="R35" s="176">
        <v>16.463218830000002</v>
      </c>
      <c r="S35" s="176">
        <v>19.088239720000001</v>
      </c>
      <c r="T35" s="176">
        <v>30.405007249999993</v>
      </c>
      <c r="U35" s="176">
        <v>23.549010320000001</v>
      </c>
      <c r="V35" s="176">
        <v>21.434331540000006</v>
      </c>
      <c r="W35" s="176">
        <v>19.126057379999995</v>
      </c>
      <c r="X35" s="176">
        <v>33.293875189999987</v>
      </c>
      <c r="Y35" s="176">
        <v>24.057024643234456</v>
      </c>
      <c r="Z35" s="176">
        <v>25.073483848631156</v>
      </c>
      <c r="AA35" s="176">
        <v>22.447659181050952</v>
      </c>
      <c r="AB35" s="176">
        <v>20.753259462646998</v>
      </c>
      <c r="AC35" s="176">
        <v>20.058194617723103</v>
      </c>
      <c r="AD35" s="176">
        <v>1.6494008305664298</v>
      </c>
      <c r="AE35" s="176">
        <v>47.100245044398974</v>
      </c>
      <c r="AF35" s="176">
        <v>27.260353067063363</v>
      </c>
      <c r="AG35" s="176">
        <v>30.919067434468737</v>
      </c>
      <c r="AH35" s="176">
        <v>25.903433977176622</v>
      </c>
      <c r="AI35" s="176">
        <v>34.618532629588259</v>
      </c>
      <c r="AJ35" s="176">
        <v>26.931117474726616</v>
      </c>
      <c r="AK35" s="193">
        <v>33.152558920922331</v>
      </c>
      <c r="AL35" s="193">
        <v>37.350521570027013</v>
      </c>
      <c r="AM35" s="193">
        <v>25.102522487705301</v>
      </c>
      <c r="AN35" s="193">
        <v>28.901777273545935</v>
      </c>
    </row>
    <row r="36" spans="1:40">
      <c r="A36" s="192" t="s">
        <v>1386</v>
      </c>
      <c r="B36" s="30" t="s">
        <v>436</v>
      </c>
      <c r="C36" s="23" t="s">
        <v>437</v>
      </c>
      <c r="D36" s="19" t="s">
        <v>27</v>
      </c>
      <c r="E36" s="176">
        <v>55.900198799999998</v>
      </c>
      <c r="F36" s="176">
        <v>21.864415129999998</v>
      </c>
      <c r="G36" s="176">
        <v>22.998790499999998</v>
      </c>
      <c r="H36" s="176">
        <v>26.332505840000003</v>
      </c>
      <c r="I36" s="176">
        <v>38.242516990000006</v>
      </c>
      <c r="J36" s="176">
        <v>51.042280779999999</v>
      </c>
      <c r="K36" s="176">
        <v>25.471166050000001</v>
      </c>
      <c r="L36" s="176">
        <v>47.238832070000008</v>
      </c>
      <c r="M36" s="176">
        <v>74.515397089999993</v>
      </c>
      <c r="N36" s="176">
        <v>33.256945289999997</v>
      </c>
      <c r="O36" s="176">
        <v>34.426314060000003</v>
      </c>
      <c r="P36" s="176">
        <v>50.654762509999998</v>
      </c>
      <c r="Q36" s="176">
        <v>46.822350819999997</v>
      </c>
      <c r="R36" s="176">
        <v>46.069817409999999</v>
      </c>
      <c r="S36" s="176">
        <v>47.225326759999994</v>
      </c>
      <c r="T36" s="176">
        <v>40.266243780000003</v>
      </c>
      <c r="U36" s="176">
        <v>0.14682163000000001</v>
      </c>
      <c r="V36" s="176">
        <v>0.24920117000000003</v>
      </c>
      <c r="W36" s="176">
        <v>0.2877820499999999</v>
      </c>
      <c r="X36" s="176">
        <v>0.3103096500000001</v>
      </c>
      <c r="Y36" s="176">
        <v>5.6319081364782815E-2</v>
      </c>
      <c r="Z36" s="176">
        <v>0.12944940895237272</v>
      </c>
      <c r="AA36" s="176">
        <v>0.81396057177297187</v>
      </c>
      <c r="AB36" s="176">
        <v>0.94707692931464016</v>
      </c>
      <c r="AC36" s="176">
        <v>1.2702735043903173</v>
      </c>
      <c r="AD36" s="176">
        <v>1.0922279247680493</v>
      </c>
      <c r="AE36" s="176">
        <v>2.7559082257670546</v>
      </c>
      <c r="AF36" s="176">
        <v>1.5239150238660932</v>
      </c>
      <c r="AG36" s="176">
        <v>2.6139216896884641</v>
      </c>
      <c r="AH36" s="176">
        <v>0.9014568658068578</v>
      </c>
      <c r="AI36" s="176">
        <v>1.5867750560571088</v>
      </c>
      <c r="AJ36" s="176">
        <v>1.2622161654217372</v>
      </c>
      <c r="AK36" s="193">
        <v>1.3135037564808898</v>
      </c>
      <c r="AL36" s="193">
        <v>2.0280458651803706</v>
      </c>
      <c r="AM36" s="193">
        <v>0.95291458565564302</v>
      </c>
      <c r="AN36" s="193">
        <v>1.2680859687322914</v>
      </c>
    </row>
    <row r="37" spans="1:40">
      <c r="A37" s="192" t="s">
        <v>1387</v>
      </c>
      <c r="B37" s="31" t="s">
        <v>438</v>
      </c>
      <c r="C37" s="24" t="s">
        <v>439</v>
      </c>
      <c r="D37" s="25" t="s">
        <v>27</v>
      </c>
      <c r="E37" s="180">
        <v>3.6924999999999999E-2</v>
      </c>
      <c r="F37" s="180">
        <v>3.3723999999999997E-2</v>
      </c>
      <c r="G37" s="180">
        <v>0.18312799999999999</v>
      </c>
      <c r="H37" s="180">
        <v>0.19100877999999999</v>
      </c>
      <c r="I37" s="180">
        <v>4.7999999999999996E-3</v>
      </c>
      <c r="J37" s="180">
        <v>5.8131999999999996E-2</v>
      </c>
      <c r="K37" s="180">
        <v>0.10523744</v>
      </c>
      <c r="L37" s="180">
        <v>7.3828655000000012</v>
      </c>
      <c r="M37" s="180">
        <v>7.0499999999999998E-3</v>
      </c>
      <c r="N37" s="180">
        <v>0.68915519999999997</v>
      </c>
      <c r="O37" s="180">
        <v>0.73752583999999999</v>
      </c>
      <c r="P37" s="180">
        <v>7.4094159600000005</v>
      </c>
      <c r="Q37" s="180">
        <v>0.10844345999999999</v>
      </c>
      <c r="R37" s="180">
        <v>0.79251543999999985</v>
      </c>
      <c r="S37" s="180">
        <v>0.96707984000000013</v>
      </c>
      <c r="T37" s="180">
        <v>9.1588677699999987</v>
      </c>
      <c r="U37" s="180">
        <v>0.39150298</v>
      </c>
      <c r="V37" s="180">
        <v>0.62665459000000001</v>
      </c>
      <c r="W37" s="180">
        <v>0.4535779399999999</v>
      </c>
      <c r="X37" s="180">
        <v>0.35394017999999994</v>
      </c>
      <c r="Y37" s="180">
        <v>0.10509684270863487</v>
      </c>
      <c r="Z37" s="180">
        <v>0.3344450643998701</v>
      </c>
      <c r="AA37" s="176">
        <v>0.37689157740379675</v>
      </c>
      <c r="AB37" s="176">
        <v>0.42431881924564563</v>
      </c>
      <c r="AC37" s="176">
        <v>0.30979719633808078</v>
      </c>
      <c r="AD37" s="176">
        <v>1.3689701377585239E-2</v>
      </c>
      <c r="AE37" s="176">
        <v>0.56695709138572781</v>
      </c>
      <c r="AF37" s="176">
        <v>0.58060351392802212</v>
      </c>
      <c r="AG37" s="176">
        <v>0.20480742714160532</v>
      </c>
      <c r="AH37" s="176">
        <v>0.41237241430416688</v>
      </c>
      <c r="AI37" s="176">
        <v>0.59529164865606576</v>
      </c>
      <c r="AJ37" s="176">
        <v>0.53203749736863992</v>
      </c>
      <c r="AK37" s="193">
        <v>0.42970513129663301</v>
      </c>
      <c r="AL37" s="193">
        <v>0.58863707474012983</v>
      </c>
      <c r="AM37" s="193">
        <v>0.74042723524610965</v>
      </c>
      <c r="AN37" s="193">
        <v>2.7141058694998881</v>
      </c>
    </row>
    <row r="38" spans="1:40" ht="15" customHeight="1">
      <c r="B38" s="28" t="s">
        <v>53</v>
      </c>
      <c r="C38" s="22" t="s">
        <v>440</v>
      </c>
      <c r="D38" s="19" t="s">
        <v>27</v>
      </c>
      <c r="E38" s="178">
        <f>+E39+E45+E48</f>
        <v>196.79376020000001</v>
      </c>
      <c r="F38" s="178">
        <f t="shared" ref="F38:W38" si="40">+F39+F45+F48</f>
        <v>128.34674806999999</v>
      </c>
      <c r="G38" s="178">
        <f t="shared" si="40"/>
        <v>145.60164671000001</v>
      </c>
      <c r="H38" s="178">
        <f t="shared" si="40"/>
        <v>246.26780074000001</v>
      </c>
      <c r="I38" s="178">
        <f t="shared" si="40"/>
        <v>128.74938091000001</v>
      </c>
      <c r="J38" s="178">
        <f t="shared" si="40"/>
        <v>153.06149773000004</v>
      </c>
      <c r="K38" s="178">
        <f t="shared" si="40"/>
        <v>190.05277391000001</v>
      </c>
      <c r="L38" s="178">
        <f t="shared" si="40"/>
        <v>307.81850811999993</v>
      </c>
      <c r="M38" s="178">
        <f t="shared" si="40"/>
        <v>144.14479113000002</v>
      </c>
      <c r="N38" s="178">
        <f t="shared" si="40"/>
        <v>174.87565318</v>
      </c>
      <c r="O38" s="178">
        <f t="shared" si="40"/>
        <v>153.84471168000002</v>
      </c>
      <c r="P38" s="178">
        <f t="shared" si="40"/>
        <v>281.95928088000005</v>
      </c>
      <c r="Q38" s="178">
        <f t="shared" si="40"/>
        <v>263.06329029999995</v>
      </c>
      <c r="R38" s="178">
        <f t="shared" si="40"/>
        <v>147.48552275</v>
      </c>
      <c r="S38" s="178">
        <f t="shared" si="40"/>
        <v>747.45749737999995</v>
      </c>
      <c r="T38" s="178">
        <f t="shared" si="40"/>
        <v>220.55748503999996</v>
      </c>
      <c r="U38" s="178">
        <f t="shared" si="40"/>
        <v>284.36386752999999</v>
      </c>
      <c r="V38" s="178">
        <f t="shared" si="40"/>
        <v>370.67459999000005</v>
      </c>
      <c r="W38" s="178">
        <f t="shared" si="40"/>
        <v>590.70887567999989</v>
      </c>
      <c r="X38" s="178">
        <f t="shared" ref="X38:AD38" si="41">+X39+X45+X48</f>
        <v>298.30856034000021</v>
      </c>
      <c r="Y38" s="178">
        <f t="shared" si="41"/>
        <v>386.29151881795957</v>
      </c>
      <c r="Z38" s="178">
        <f t="shared" si="41"/>
        <v>356.7903178702137</v>
      </c>
      <c r="AA38" s="178">
        <f t="shared" si="41"/>
        <v>369.52232563705587</v>
      </c>
      <c r="AB38" s="178">
        <f t="shared" si="41"/>
        <v>367.42450688294093</v>
      </c>
      <c r="AC38" s="178">
        <f t="shared" si="41"/>
        <v>236.42379378214702</v>
      </c>
      <c r="AD38" s="178">
        <f t="shared" si="41"/>
        <v>-367.67818678129817</v>
      </c>
      <c r="AE38" s="178">
        <f t="shared" ref="AE38:AJ38" si="42">+AE39+AE45+AE48</f>
        <v>929.06366656810246</v>
      </c>
      <c r="AF38" s="178">
        <f t="shared" si="42"/>
        <v>627.62299485520907</v>
      </c>
      <c r="AG38" s="178">
        <f t="shared" si="42"/>
        <v>329.86014151005634</v>
      </c>
      <c r="AH38" s="178">
        <f t="shared" si="42"/>
        <v>484.0671762826338</v>
      </c>
      <c r="AI38" s="178">
        <f t="shared" si="42"/>
        <v>696.11460574663272</v>
      </c>
      <c r="AJ38" s="178">
        <f t="shared" si="42"/>
        <v>550.33332996663694</v>
      </c>
      <c r="AK38" s="178">
        <f t="shared" ref="AK38:AN38" si="43">+AK39+AK45+AK48</f>
        <v>578.3071739395624</v>
      </c>
      <c r="AL38" s="178">
        <f t="shared" si="43"/>
        <v>651.0496369230566</v>
      </c>
      <c r="AM38" s="210">
        <f t="shared" si="43"/>
        <v>430.66357977764216</v>
      </c>
      <c r="AN38" s="210">
        <f t="shared" si="43"/>
        <v>557.01338422052766</v>
      </c>
    </row>
    <row r="39" spans="1:40" ht="15" customHeight="1">
      <c r="B39" s="30" t="s">
        <v>441</v>
      </c>
      <c r="C39" s="23" t="s">
        <v>442</v>
      </c>
      <c r="D39" s="19" t="s">
        <v>27</v>
      </c>
      <c r="E39" s="176">
        <f>SUM(E40:E44)</f>
        <v>0.24870622999999997</v>
      </c>
      <c r="F39" s="176">
        <f t="shared" ref="F39:W39" si="44">SUM(F40:F44)</f>
        <v>0.39107808999999999</v>
      </c>
      <c r="G39" s="176">
        <f t="shared" si="44"/>
        <v>4.4999999999999997E-3</v>
      </c>
      <c r="H39" s="176">
        <f t="shared" si="44"/>
        <v>0.88227094000000006</v>
      </c>
      <c r="I39" s="176">
        <f t="shared" si="44"/>
        <v>0</v>
      </c>
      <c r="J39" s="176">
        <f t="shared" si="44"/>
        <v>2.1000000000000003E-3</v>
      </c>
      <c r="K39" s="176">
        <f t="shared" si="44"/>
        <v>2.8317889999999998E-2</v>
      </c>
      <c r="L39" s="176">
        <f t="shared" si="44"/>
        <v>1.469296E-2</v>
      </c>
      <c r="M39" s="176">
        <f t="shared" si="44"/>
        <v>0</v>
      </c>
      <c r="N39" s="176">
        <f t="shared" si="44"/>
        <v>0</v>
      </c>
      <c r="O39" s="176">
        <f t="shared" si="44"/>
        <v>1.1000000000000001E-3</v>
      </c>
      <c r="P39" s="176">
        <f t="shared" si="44"/>
        <v>0</v>
      </c>
      <c r="Q39" s="176">
        <f t="shared" si="44"/>
        <v>0</v>
      </c>
      <c r="R39" s="176">
        <f t="shared" si="44"/>
        <v>0</v>
      </c>
      <c r="S39" s="176">
        <f t="shared" si="44"/>
        <v>0</v>
      </c>
      <c r="T39" s="176">
        <f t="shared" si="44"/>
        <v>11.000999999999999</v>
      </c>
      <c r="U39" s="176">
        <f t="shared" si="44"/>
        <v>0</v>
      </c>
      <c r="V39" s="176">
        <f t="shared" si="44"/>
        <v>9.3921600000000001E-3</v>
      </c>
      <c r="W39" s="176">
        <f t="shared" si="44"/>
        <v>1.08</v>
      </c>
      <c r="X39" s="176">
        <f>SUM(X40:X44)</f>
        <v>7.1284320000000068E-2</v>
      </c>
      <c r="Y39" s="176">
        <f t="shared" ref="Y39:AD39" si="45">SUM(Y40:Y44)</f>
        <v>0</v>
      </c>
      <c r="Z39" s="176">
        <f t="shared" si="45"/>
        <v>0</v>
      </c>
      <c r="AA39" s="176">
        <f t="shared" si="45"/>
        <v>0</v>
      </c>
      <c r="AB39" s="176">
        <f t="shared" si="45"/>
        <v>0</v>
      </c>
      <c r="AC39" s="176">
        <f t="shared" si="45"/>
        <v>0</v>
      </c>
      <c r="AD39" s="176">
        <f t="shared" si="45"/>
        <v>0</v>
      </c>
      <c r="AE39" s="176">
        <f t="shared" ref="AE39:AJ39" si="46">SUM(AE40:AE44)</f>
        <v>0</v>
      </c>
      <c r="AF39" s="176">
        <f t="shared" si="46"/>
        <v>0</v>
      </c>
      <c r="AG39" s="176">
        <f t="shared" si="46"/>
        <v>0</v>
      </c>
      <c r="AH39" s="176">
        <f t="shared" si="46"/>
        <v>0</v>
      </c>
      <c r="AI39" s="176">
        <f t="shared" si="46"/>
        <v>0</v>
      </c>
      <c r="AJ39" s="176">
        <f t="shared" si="46"/>
        <v>0</v>
      </c>
      <c r="AK39" s="176">
        <f t="shared" ref="AK39:AN39" si="47">SUM(AK40:AK44)</f>
        <v>0</v>
      </c>
      <c r="AL39" s="176">
        <f t="shared" si="47"/>
        <v>0</v>
      </c>
      <c r="AM39" s="176">
        <f t="shared" si="47"/>
        <v>0</v>
      </c>
      <c r="AN39" s="176">
        <f t="shared" si="47"/>
        <v>0</v>
      </c>
    </row>
    <row r="40" spans="1:40" ht="15" customHeight="1">
      <c r="B40" s="30" t="s">
        <v>443</v>
      </c>
      <c r="C40" s="69" t="s">
        <v>444</v>
      </c>
      <c r="D40" s="19" t="s">
        <v>27</v>
      </c>
      <c r="E40" s="176">
        <v>0</v>
      </c>
      <c r="F40" s="176">
        <v>0</v>
      </c>
      <c r="G40" s="176">
        <v>0</v>
      </c>
      <c r="H40" s="176">
        <v>0</v>
      </c>
      <c r="I40" s="176">
        <v>0</v>
      </c>
      <c r="J40" s="176">
        <v>0</v>
      </c>
      <c r="K40" s="176">
        <v>0</v>
      </c>
      <c r="L40" s="176">
        <v>0</v>
      </c>
      <c r="M40" s="176">
        <v>0</v>
      </c>
      <c r="N40" s="176">
        <v>0</v>
      </c>
      <c r="O40" s="176">
        <v>0</v>
      </c>
      <c r="P40" s="176">
        <v>0</v>
      </c>
      <c r="Q40" s="176">
        <v>0</v>
      </c>
      <c r="R40" s="176">
        <v>0</v>
      </c>
      <c r="S40" s="176">
        <v>0</v>
      </c>
      <c r="T40" s="176">
        <v>0</v>
      </c>
      <c r="U40" s="176">
        <v>0</v>
      </c>
      <c r="V40" s="176">
        <v>0</v>
      </c>
      <c r="W40" s="176">
        <v>0</v>
      </c>
      <c r="X40" s="176">
        <v>0</v>
      </c>
      <c r="Y40" s="176"/>
      <c r="Z40" s="176"/>
      <c r="AA40" s="176"/>
      <c r="AB40" s="176"/>
      <c r="AC40" s="176"/>
      <c r="AD40" s="176"/>
      <c r="AE40" s="176"/>
      <c r="AF40" s="176"/>
      <c r="AG40" s="176"/>
      <c r="AH40" s="176"/>
      <c r="AI40" s="176"/>
      <c r="AJ40" s="176"/>
      <c r="AK40" s="193"/>
      <c r="AL40" s="176"/>
      <c r="AM40" s="176"/>
      <c r="AN40" s="176"/>
    </row>
    <row r="41" spans="1:40" ht="15" customHeight="1">
      <c r="B41" s="30" t="s">
        <v>445</v>
      </c>
      <c r="C41" s="69" t="s">
        <v>446</v>
      </c>
      <c r="D41" s="19" t="s">
        <v>27</v>
      </c>
      <c r="E41" s="176">
        <v>0</v>
      </c>
      <c r="F41" s="176">
        <v>0</v>
      </c>
      <c r="G41" s="176">
        <v>0</v>
      </c>
      <c r="H41" s="176">
        <v>0</v>
      </c>
      <c r="I41" s="176">
        <v>0</v>
      </c>
      <c r="J41" s="176">
        <v>0</v>
      </c>
      <c r="K41" s="176">
        <v>0</v>
      </c>
      <c r="L41" s="176">
        <v>0</v>
      </c>
      <c r="M41" s="176">
        <v>0</v>
      </c>
      <c r="N41" s="176">
        <v>0</v>
      </c>
      <c r="O41" s="176">
        <v>0</v>
      </c>
      <c r="P41" s="176">
        <v>0</v>
      </c>
      <c r="Q41" s="176">
        <v>0</v>
      </c>
      <c r="R41" s="176">
        <v>0</v>
      </c>
      <c r="S41" s="176">
        <v>0</v>
      </c>
      <c r="T41" s="176">
        <v>0</v>
      </c>
      <c r="U41" s="176">
        <v>0</v>
      </c>
      <c r="V41" s="176">
        <v>0</v>
      </c>
      <c r="W41" s="176">
        <v>0</v>
      </c>
      <c r="X41" s="176">
        <v>0</v>
      </c>
      <c r="Y41" s="176"/>
      <c r="Z41" s="176"/>
      <c r="AA41" s="176"/>
      <c r="AB41" s="176"/>
      <c r="AC41" s="176"/>
      <c r="AD41" s="176"/>
      <c r="AE41" s="176"/>
      <c r="AF41" s="176"/>
      <c r="AG41" s="176"/>
      <c r="AH41" s="176"/>
      <c r="AI41" s="176"/>
      <c r="AJ41" s="176"/>
      <c r="AK41" s="193"/>
      <c r="AL41" s="176"/>
      <c r="AM41" s="176"/>
      <c r="AN41" s="176"/>
    </row>
    <row r="42" spans="1:40" ht="15" customHeight="1">
      <c r="B42" s="30" t="s">
        <v>447</v>
      </c>
      <c r="C42" s="69" t="s">
        <v>448</v>
      </c>
      <c r="D42" s="19" t="s">
        <v>27</v>
      </c>
      <c r="E42" s="176">
        <v>0</v>
      </c>
      <c r="F42" s="176">
        <v>0</v>
      </c>
      <c r="G42" s="176">
        <v>0</v>
      </c>
      <c r="H42" s="176">
        <v>0</v>
      </c>
      <c r="I42" s="176">
        <v>0</v>
      </c>
      <c r="J42" s="176">
        <v>0</v>
      </c>
      <c r="K42" s="176">
        <v>0</v>
      </c>
      <c r="L42" s="176">
        <v>0</v>
      </c>
      <c r="M42" s="176">
        <v>0</v>
      </c>
      <c r="N42" s="176">
        <v>0</v>
      </c>
      <c r="O42" s="176">
        <v>0</v>
      </c>
      <c r="P42" s="176">
        <v>0</v>
      </c>
      <c r="Q42" s="176">
        <v>0</v>
      </c>
      <c r="R42" s="176">
        <v>0</v>
      </c>
      <c r="S42" s="176">
        <v>0</v>
      </c>
      <c r="T42" s="176">
        <v>0</v>
      </c>
      <c r="U42" s="176">
        <v>0</v>
      </c>
      <c r="V42" s="176">
        <v>0</v>
      </c>
      <c r="W42" s="176">
        <v>0</v>
      </c>
      <c r="X42" s="176">
        <v>0</v>
      </c>
      <c r="Y42" s="176"/>
      <c r="Z42" s="176"/>
      <c r="AA42" s="176"/>
      <c r="AB42" s="176"/>
      <c r="AC42" s="176"/>
      <c r="AD42" s="176"/>
      <c r="AE42" s="176"/>
      <c r="AF42" s="176"/>
      <c r="AG42" s="176"/>
      <c r="AH42" s="176"/>
      <c r="AI42" s="176"/>
      <c r="AJ42" s="176"/>
      <c r="AK42" s="193"/>
      <c r="AL42" s="176"/>
      <c r="AM42" s="176"/>
      <c r="AN42" s="176"/>
    </row>
    <row r="43" spans="1:40" ht="15" customHeight="1">
      <c r="B43" s="30" t="s">
        <v>449</v>
      </c>
      <c r="C43" s="69" t="s">
        <v>450</v>
      </c>
      <c r="D43" s="19" t="s">
        <v>27</v>
      </c>
      <c r="E43" s="176">
        <v>0.24870622999999997</v>
      </c>
      <c r="F43" s="176">
        <v>0.39107808999999999</v>
      </c>
      <c r="G43" s="176">
        <v>4.4999999999999997E-3</v>
      </c>
      <c r="H43" s="176">
        <v>0.88227094000000006</v>
      </c>
      <c r="I43" s="176">
        <v>0</v>
      </c>
      <c r="J43" s="176">
        <v>2.1000000000000003E-3</v>
      </c>
      <c r="K43" s="176">
        <v>2.8317889999999998E-2</v>
      </c>
      <c r="L43" s="176">
        <v>1.469296E-2</v>
      </c>
      <c r="M43" s="176">
        <v>0</v>
      </c>
      <c r="N43" s="176">
        <v>0</v>
      </c>
      <c r="O43" s="176">
        <v>1.1000000000000001E-3</v>
      </c>
      <c r="P43" s="176">
        <v>0</v>
      </c>
      <c r="Q43" s="176">
        <v>0</v>
      </c>
      <c r="R43" s="176">
        <v>0</v>
      </c>
      <c r="S43" s="176">
        <v>0</v>
      </c>
      <c r="T43" s="176">
        <v>11.000999999999999</v>
      </c>
      <c r="U43" s="176">
        <v>0</v>
      </c>
      <c r="V43" s="176">
        <v>9.3921600000000001E-3</v>
      </c>
      <c r="W43" s="176">
        <v>1.08</v>
      </c>
      <c r="X43" s="176">
        <v>7.1284320000000068E-2</v>
      </c>
      <c r="Y43" s="176"/>
      <c r="Z43" s="176"/>
      <c r="AA43" s="176"/>
      <c r="AB43" s="176"/>
      <c r="AC43" s="176"/>
      <c r="AD43" s="176"/>
      <c r="AE43" s="176"/>
      <c r="AF43" s="176"/>
      <c r="AG43" s="176"/>
      <c r="AH43" s="176"/>
      <c r="AI43" s="176"/>
      <c r="AJ43" s="176"/>
      <c r="AK43" s="193"/>
      <c r="AL43" s="176"/>
      <c r="AM43" s="176"/>
      <c r="AN43" s="176"/>
    </row>
    <row r="44" spans="1:40" ht="15" customHeight="1">
      <c r="B44" s="30" t="s">
        <v>451</v>
      </c>
      <c r="C44" s="69" t="s">
        <v>452</v>
      </c>
      <c r="D44" s="19" t="s">
        <v>27</v>
      </c>
      <c r="E44" s="176">
        <v>0</v>
      </c>
      <c r="F44" s="176">
        <v>0</v>
      </c>
      <c r="G44" s="176">
        <v>0</v>
      </c>
      <c r="H44" s="176">
        <v>0</v>
      </c>
      <c r="I44" s="176">
        <v>0</v>
      </c>
      <c r="J44" s="176">
        <v>0</v>
      </c>
      <c r="K44" s="176">
        <v>0</v>
      </c>
      <c r="L44" s="176">
        <v>0</v>
      </c>
      <c r="M44" s="176">
        <v>0</v>
      </c>
      <c r="N44" s="176">
        <v>0</v>
      </c>
      <c r="O44" s="176">
        <v>0</v>
      </c>
      <c r="P44" s="176">
        <v>0</v>
      </c>
      <c r="Q44" s="176">
        <v>0</v>
      </c>
      <c r="R44" s="176">
        <v>0</v>
      </c>
      <c r="S44" s="176">
        <v>0</v>
      </c>
      <c r="T44" s="176">
        <v>0</v>
      </c>
      <c r="U44" s="176">
        <v>0</v>
      </c>
      <c r="V44" s="176">
        <v>0</v>
      </c>
      <c r="W44" s="176">
        <v>0</v>
      </c>
      <c r="X44" s="176">
        <v>0</v>
      </c>
      <c r="Y44" s="176"/>
      <c r="Z44" s="176"/>
      <c r="AA44" s="176"/>
      <c r="AB44" s="176"/>
      <c r="AC44" s="176"/>
      <c r="AD44" s="176"/>
      <c r="AE44" s="176"/>
      <c r="AF44" s="176"/>
      <c r="AG44" s="176"/>
      <c r="AH44" s="176"/>
      <c r="AI44" s="176"/>
      <c r="AJ44" s="176"/>
      <c r="AK44" s="193"/>
      <c r="AL44" s="176"/>
      <c r="AM44" s="176"/>
      <c r="AN44" s="176"/>
    </row>
    <row r="45" spans="1:40" ht="15" customHeight="1">
      <c r="B45" s="30" t="s">
        <v>453</v>
      </c>
      <c r="C45" s="23" t="s">
        <v>454</v>
      </c>
      <c r="D45" s="19" t="s">
        <v>27</v>
      </c>
      <c r="E45" s="176">
        <f>+E46+E47</f>
        <v>193.72137319000001</v>
      </c>
      <c r="F45" s="176">
        <f t="shared" ref="F45:W45" si="48">+F46+F47</f>
        <v>126.30958516999999</v>
      </c>
      <c r="G45" s="176">
        <f t="shared" si="48"/>
        <v>142.22139314</v>
      </c>
      <c r="H45" s="176">
        <f t="shared" si="48"/>
        <v>222.68376007000001</v>
      </c>
      <c r="I45" s="176">
        <f t="shared" si="48"/>
        <v>128.11597684</v>
      </c>
      <c r="J45" s="176">
        <f t="shared" si="48"/>
        <v>150.90048094000002</v>
      </c>
      <c r="K45" s="176">
        <f t="shared" si="48"/>
        <v>186.99922291000001</v>
      </c>
      <c r="L45" s="176">
        <f t="shared" si="48"/>
        <v>296.19675380999996</v>
      </c>
      <c r="M45" s="176">
        <f t="shared" si="48"/>
        <v>132.31542382000001</v>
      </c>
      <c r="N45" s="176">
        <f t="shared" si="48"/>
        <v>169.68047562000001</v>
      </c>
      <c r="O45" s="176">
        <f t="shared" si="48"/>
        <v>151.84447734</v>
      </c>
      <c r="P45" s="176">
        <f t="shared" si="48"/>
        <v>280.13700241000004</v>
      </c>
      <c r="Q45" s="176">
        <f t="shared" si="48"/>
        <v>256.38093514999997</v>
      </c>
      <c r="R45" s="176">
        <f t="shared" si="48"/>
        <v>142.35635137</v>
      </c>
      <c r="S45" s="176">
        <f t="shared" si="48"/>
        <v>739.67565349999995</v>
      </c>
      <c r="T45" s="176">
        <f t="shared" si="48"/>
        <v>204.42415888999994</v>
      </c>
      <c r="U45" s="176">
        <f t="shared" si="48"/>
        <v>274.02524058</v>
      </c>
      <c r="V45" s="176">
        <f t="shared" si="48"/>
        <v>357.60556869000004</v>
      </c>
      <c r="W45" s="176">
        <f t="shared" si="48"/>
        <v>588.79113719999987</v>
      </c>
      <c r="X45" s="176">
        <f>+X46+X47</f>
        <v>298.7736498500002</v>
      </c>
      <c r="Y45" s="178">
        <f t="shared" ref="Y45:AD45" si="49">+Y46+Y47</f>
        <v>380.32180583097772</v>
      </c>
      <c r="Z45" s="176">
        <f t="shared" si="49"/>
        <v>348.08832338250983</v>
      </c>
      <c r="AA45" s="176">
        <f t="shared" si="49"/>
        <v>364.02342045010664</v>
      </c>
      <c r="AB45" s="176">
        <f t="shared" si="49"/>
        <v>360.08158766173221</v>
      </c>
      <c r="AC45" s="176">
        <f t="shared" si="49"/>
        <v>226.06166128188801</v>
      </c>
      <c r="AD45" s="176">
        <f t="shared" si="49"/>
        <v>-371.38994067398733</v>
      </c>
      <c r="AE45" s="176">
        <f t="shared" ref="AE45:AJ45" si="50">+AE46+AE47</f>
        <v>912.64561695949374</v>
      </c>
      <c r="AF45" s="176">
        <f t="shared" si="50"/>
        <v>618.13516605406096</v>
      </c>
      <c r="AG45" s="176">
        <f t="shared" si="50"/>
        <v>319.65637194690612</v>
      </c>
      <c r="AH45" s="176">
        <f t="shared" si="50"/>
        <v>476.11738188683654</v>
      </c>
      <c r="AI45" s="176">
        <f t="shared" si="50"/>
        <v>687.74092616322218</v>
      </c>
      <c r="AJ45" s="176">
        <f t="shared" si="50"/>
        <v>543.88755846345487</v>
      </c>
      <c r="AK45" s="210">
        <f>+AK46+AK47</f>
        <v>571.33963128372102</v>
      </c>
      <c r="AL45" s="210">
        <f t="shared" ref="AL45" si="51">+AL46+AL47</f>
        <v>644.43780895658176</v>
      </c>
      <c r="AM45" s="210">
        <f t="shared" ref="AM45:AN45" si="52">+AM46+AM47</f>
        <v>424.79984024593915</v>
      </c>
      <c r="AN45" s="210">
        <f t="shared" si="52"/>
        <v>548.51092565723889</v>
      </c>
    </row>
    <row r="46" spans="1:40">
      <c r="A46" s="192" t="s">
        <v>1388</v>
      </c>
      <c r="B46" s="30" t="s">
        <v>455</v>
      </c>
      <c r="C46" s="69" t="s">
        <v>323</v>
      </c>
      <c r="D46" s="19" t="s">
        <v>27</v>
      </c>
      <c r="E46" s="176">
        <v>140.35006434000002</v>
      </c>
      <c r="F46" s="176">
        <v>90.167215509999991</v>
      </c>
      <c r="G46" s="176">
        <v>92.404720620000006</v>
      </c>
      <c r="H46" s="176">
        <v>38.262361480000003</v>
      </c>
      <c r="I46" s="176">
        <v>79.017074840000006</v>
      </c>
      <c r="J46" s="176">
        <v>73.027560110000024</v>
      </c>
      <c r="K46" s="176">
        <v>65.912217819999995</v>
      </c>
      <c r="L46" s="176">
        <v>258.81866665999996</v>
      </c>
      <c r="M46" s="176">
        <v>67.545077380000009</v>
      </c>
      <c r="N46" s="176">
        <v>116.43541845</v>
      </c>
      <c r="O46" s="176">
        <v>104.05888632</v>
      </c>
      <c r="P46" s="176">
        <v>164.66657052000002</v>
      </c>
      <c r="Q46" s="176">
        <v>85.292982269999982</v>
      </c>
      <c r="R46" s="176">
        <v>23.612519419999998</v>
      </c>
      <c r="S46" s="176">
        <v>224.06862434999999</v>
      </c>
      <c r="T46" s="176">
        <v>179.56806437999995</v>
      </c>
      <c r="U46" s="176">
        <v>71.339821099999995</v>
      </c>
      <c r="V46" s="176">
        <v>117.63976444000002</v>
      </c>
      <c r="W46" s="176">
        <v>75.820329359999988</v>
      </c>
      <c r="X46" s="176">
        <v>254.77957776000002</v>
      </c>
      <c r="Y46" s="176">
        <v>82.522450503323768</v>
      </c>
      <c r="Z46" s="176">
        <v>89.998464250804886</v>
      </c>
      <c r="AA46" s="176">
        <v>81.436095027281539</v>
      </c>
      <c r="AB46" s="176">
        <v>81.029271474026061</v>
      </c>
      <c r="AC46" s="176">
        <v>66.105021419437293</v>
      </c>
      <c r="AD46" s="176">
        <v>-223.21970438479866</v>
      </c>
      <c r="AE46" s="176">
        <v>391.36478115737742</v>
      </c>
      <c r="AF46" s="176">
        <v>358.78130734250158</v>
      </c>
      <c r="AG46" s="176">
        <v>161.16497434874913</v>
      </c>
      <c r="AH46" s="176">
        <v>295.20752251273279</v>
      </c>
      <c r="AI46" s="176">
        <v>425.79768182431485</v>
      </c>
      <c r="AJ46" s="176">
        <v>365.95705161162846</v>
      </c>
      <c r="AK46" s="193">
        <v>314.64972126264246</v>
      </c>
      <c r="AL46" s="193">
        <v>329.45679509709714</v>
      </c>
      <c r="AM46" s="193">
        <v>234.757412030203</v>
      </c>
      <c r="AN46" s="193">
        <v>274.88322494368651</v>
      </c>
    </row>
    <row r="47" spans="1:40">
      <c r="A47" s="192" t="s">
        <v>1389</v>
      </c>
      <c r="B47" s="30" t="s">
        <v>456</v>
      </c>
      <c r="C47" s="69" t="s">
        <v>325</v>
      </c>
      <c r="D47" s="19" t="s">
        <v>27</v>
      </c>
      <c r="E47" s="176">
        <v>53.371308849999991</v>
      </c>
      <c r="F47" s="176">
        <v>36.14236966</v>
      </c>
      <c r="G47" s="176">
        <v>49.81667251999999</v>
      </c>
      <c r="H47" s="176">
        <v>184.42139859</v>
      </c>
      <c r="I47" s="176">
        <v>49.098902000000002</v>
      </c>
      <c r="J47" s="176">
        <v>77.872920829999998</v>
      </c>
      <c r="K47" s="176">
        <v>121.08700509000001</v>
      </c>
      <c r="L47" s="176">
        <v>37.378087149999999</v>
      </c>
      <c r="M47" s="176">
        <v>64.770346439999997</v>
      </c>
      <c r="N47" s="176">
        <v>53.245057170000003</v>
      </c>
      <c r="O47" s="176">
        <v>47.785591019999991</v>
      </c>
      <c r="P47" s="176">
        <v>115.47043189</v>
      </c>
      <c r="Q47" s="176">
        <v>171.08795287999999</v>
      </c>
      <c r="R47" s="176">
        <v>118.74383195</v>
      </c>
      <c r="S47" s="176">
        <v>515.6070291499999</v>
      </c>
      <c r="T47" s="176">
        <v>24.856094510000002</v>
      </c>
      <c r="U47" s="176">
        <v>202.68541948000001</v>
      </c>
      <c r="V47" s="176">
        <v>239.96580425000002</v>
      </c>
      <c r="W47" s="176">
        <v>512.97080783999991</v>
      </c>
      <c r="X47" s="176">
        <v>43.994072090000145</v>
      </c>
      <c r="Y47" s="176">
        <v>297.79935532765393</v>
      </c>
      <c r="Z47" s="176">
        <v>258.08985913170494</v>
      </c>
      <c r="AA47" s="176">
        <v>282.58732542282507</v>
      </c>
      <c r="AB47" s="176">
        <v>279.05231618770614</v>
      </c>
      <c r="AC47" s="176">
        <v>159.95663986245071</v>
      </c>
      <c r="AD47" s="176">
        <v>-148.17023628918867</v>
      </c>
      <c r="AE47" s="176">
        <v>521.28083580211637</v>
      </c>
      <c r="AF47" s="176">
        <v>259.35385871155938</v>
      </c>
      <c r="AG47" s="176">
        <v>158.49139759815699</v>
      </c>
      <c r="AH47" s="176">
        <v>180.90985937410375</v>
      </c>
      <c r="AI47" s="176">
        <v>261.94324433890739</v>
      </c>
      <c r="AJ47" s="176">
        <v>177.93050685182641</v>
      </c>
      <c r="AK47" s="193">
        <v>256.6899100210785</v>
      </c>
      <c r="AL47" s="193">
        <v>314.98101385948462</v>
      </c>
      <c r="AM47" s="193">
        <v>190.04242821573615</v>
      </c>
      <c r="AN47" s="193">
        <v>273.62770071355237</v>
      </c>
    </row>
    <row r="48" spans="1:40" ht="33.75" customHeight="1">
      <c r="B48" s="30" t="s">
        <v>457</v>
      </c>
      <c r="C48" s="79" t="s">
        <v>458</v>
      </c>
      <c r="D48" s="80" t="s">
        <v>27</v>
      </c>
      <c r="E48" s="176">
        <f>+E49+E53</f>
        <v>2.8236807799999992</v>
      </c>
      <c r="F48" s="176">
        <f t="shared" ref="F48:W48" si="53">+F49+F53</f>
        <v>1.6460848099999996</v>
      </c>
      <c r="G48" s="176">
        <f t="shared" si="53"/>
        <v>3.3757535699999996</v>
      </c>
      <c r="H48" s="176">
        <f t="shared" si="53"/>
        <v>22.701769730000002</v>
      </c>
      <c r="I48" s="176">
        <f t="shared" si="53"/>
        <v>0.6334040700000001</v>
      </c>
      <c r="J48" s="176">
        <f t="shared" si="53"/>
        <v>2.1589167900000006</v>
      </c>
      <c r="K48" s="176">
        <f t="shared" si="53"/>
        <v>3.0252331099999998</v>
      </c>
      <c r="L48" s="176">
        <f t="shared" si="53"/>
        <v>11.607061350000002</v>
      </c>
      <c r="M48" s="176">
        <f t="shared" si="53"/>
        <v>11.82936731</v>
      </c>
      <c r="N48" s="176">
        <f t="shared" si="53"/>
        <v>5.1951775599999994</v>
      </c>
      <c r="O48" s="176">
        <f t="shared" si="53"/>
        <v>1.9991343399999997</v>
      </c>
      <c r="P48" s="176">
        <f t="shared" si="53"/>
        <v>1.8222784700000001</v>
      </c>
      <c r="Q48" s="176">
        <f t="shared" si="53"/>
        <v>6.6823551499999994</v>
      </c>
      <c r="R48" s="176">
        <f t="shared" si="53"/>
        <v>5.1291713800000007</v>
      </c>
      <c r="S48" s="176">
        <f t="shared" si="53"/>
        <v>7.7818438800000012</v>
      </c>
      <c r="T48" s="176">
        <f t="shared" si="53"/>
        <v>5.132326149999999</v>
      </c>
      <c r="U48" s="176">
        <f t="shared" si="53"/>
        <v>10.33862695</v>
      </c>
      <c r="V48" s="176">
        <f t="shared" si="53"/>
        <v>13.059639140000003</v>
      </c>
      <c r="W48" s="176">
        <f t="shared" si="53"/>
        <v>0.83773847999999673</v>
      </c>
      <c r="X48" s="176">
        <f>+X49+X53</f>
        <v>-0.53637382999999805</v>
      </c>
      <c r="Y48" s="178">
        <f t="shared" ref="Y48:AD48" si="54">+Y49+Y53</f>
        <v>5.9697129869818628</v>
      </c>
      <c r="Z48" s="176">
        <f t="shared" si="54"/>
        <v>8.7019944877038764</v>
      </c>
      <c r="AA48" s="176">
        <f t="shared" si="54"/>
        <v>5.4989051869492478</v>
      </c>
      <c r="AB48" s="176">
        <f t="shared" si="54"/>
        <v>7.3429192212087138</v>
      </c>
      <c r="AC48" s="176">
        <f t="shared" si="54"/>
        <v>10.362132500259014</v>
      </c>
      <c r="AD48" s="176">
        <f t="shared" si="54"/>
        <v>3.7117538926891491</v>
      </c>
      <c r="AE48" s="176">
        <f t="shared" ref="AE48:AJ48" si="55">+AE49+AE53</f>
        <v>16.41804960860874</v>
      </c>
      <c r="AF48" s="176">
        <f t="shared" si="55"/>
        <v>9.4878288011481295</v>
      </c>
      <c r="AG48" s="176">
        <f t="shared" si="55"/>
        <v>10.203769563150209</v>
      </c>
      <c r="AH48" s="176">
        <f t="shared" si="55"/>
        <v>7.9497943957972801</v>
      </c>
      <c r="AI48" s="176">
        <f t="shared" si="55"/>
        <v>8.3736795834104889</v>
      </c>
      <c r="AJ48" s="176">
        <f t="shared" si="55"/>
        <v>6.4457715031821197</v>
      </c>
      <c r="AK48" s="210">
        <f>SUM(AK49:AK53)</f>
        <v>6.967542655841382</v>
      </c>
      <c r="AL48" s="210">
        <f t="shared" ref="AL48" si="56">SUM(AL49:AL53)</f>
        <v>6.6118279664748831</v>
      </c>
      <c r="AM48" s="210">
        <f t="shared" ref="AM48:AN48" si="57">SUM(AM49:AM53)</f>
        <v>5.8637395317030041</v>
      </c>
      <c r="AN48" s="210">
        <f t="shared" si="57"/>
        <v>8.5024585632887746</v>
      </c>
    </row>
    <row r="49" spans="1:40" ht="15" customHeight="1">
      <c r="B49" s="30" t="s">
        <v>459</v>
      </c>
      <c r="C49" s="69" t="s">
        <v>460</v>
      </c>
      <c r="D49" s="80" t="s">
        <v>27</v>
      </c>
      <c r="E49" s="176">
        <f>+E50+E51+E52</f>
        <v>2.8236807799999992</v>
      </c>
      <c r="F49" s="176">
        <f t="shared" ref="F49:W49" si="58">+F50+F51+F52</f>
        <v>1.6460848099999996</v>
      </c>
      <c r="G49" s="176">
        <f t="shared" si="58"/>
        <v>3.3757535699999996</v>
      </c>
      <c r="H49" s="176">
        <f t="shared" si="58"/>
        <v>22.701769730000002</v>
      </c>
      <c r="I49" s="176">
        <f t="shared" si="58"/>
        <v>0.6334040700000001</v>
      </c>
      <c r="J49" s="176">
        <f t="shared" si="58"/>
        <v>2.1589167900000006</v>
      </c>
      <c r="K49" s="176">
        <f t="shared" si="58"/>
        <v>3.0252331099999998</v>
      </c>
      <c r="L49" s="176">
        <f t="shared" si="58"/>
        <v>11.607061350000002</v>
      </c>
      <c r="M49" s="176">
        <f t="shared" si="58"/>
        <v>11.82936731</v>
      </c>
      <c r="N49" s="176">
        <f t="shared" si="58"/>
        <v>5.1951775599999994</v>
      </c>
      <c r="O49" s="176">
        <f t="shared" si="58"/>
        <v>1.9991343399999997</v>
      </c>
      <c r="P49" s="176">
        <f t="shared" si="58"/>
        <v>1.8222784700000001</v>
      </c>
      <c r="Q49" s="176">
        <f t="shared" si="58"/>
        <v>6.6823551499999994</v>
      </c>
      <c r="R49" s="176">
        <f t="shared" si="58"/>
        <v>5.1291713800000007</v>
      </c>
      <c r="S49" s="176">
        <f t="shared" si="58"/>
        <v>7.7818438800000012</v>
      </c>
      <c r="T49" s="176">
        <f t="shared" si="58"/>
        <v>5.132326149999999</v>
      </c>
      <c r="U49" s="176">
        <f t="shared" si="58"/>
        <v>10.33862695</v>
      </c>
      <c r="V49" s="176">
        <f t="shared" si="58"/>
        <v>13.059639140000003</v>
      </c>
      <c r="W49" s="176">
        <f t="shared" si="58"/>
        <v>0.83773847999999673</v>
      </c>
      <c r="X49" s="176">
        <f>+X50+X51+X52</f>
        <v>-0.53637382999999805</v>
      </c>
      <c r="Y49" s="178">
        <f t="shared" ref="Y49:AD49" si="59">+Y50+Y51+Y52</f>
        <v>5.9697129869818628</v>
      </c>
      <c r="Z49" s="176">
        <f t="shared" si="59"/>
        <v>8.7019944877038764</v>
      </c>
      <c r="AA49" s="176">
        <f t="shared" si="59"/>
        <v>5.4989051869492478</v>
      </c>
      <c r="AB49" s="176">
        <f t="shared" si="59"/>
        <v>7.3429192212087138</v>
      </c>
      <c r="AC49" s="176">
        <f t="shared" si="59"/>
        <v>10.362132500259014</v>
      </c>
      <c r="AD49" s="176">
        <f t="shared" si="59"/>
        <v>3.7117538926891491</v>
      </c>
      <c r="AE49" s="176">
        <f t="shared" ref="AE49:AJ49" si="60">+AE50+AE51+AE52</f>
        <v>16.41804960860874</v>
      </c>
      <c r="AF49" s="176">
        <f t="shared" si="60"/>
        <v>9.4878288011481295</v>
      </c>
      <c r="AG49" s="176">
        <f t="shared" si="60"/>
        <v>10.203769563150209</v>
      </c>
      <c r="AH49" s="176">
        <f t="shared" si="60"/>
        <v>7.9497943957972801</v>
      </c>
      <c r="AI49" s="176">
        <f t="shared" si="60"/>
        <v>8.3736795834104889</v>
      </c>
      <c r="AJ49" s="176">
        <f t="shared" si="60"/>
        <v>6.4457715031821197</v>
      </c>
      <c r="AK49" s="193"/>
      <c r="AL49" s="176"/>
      <c r="AM49" s="176"/>
      <c r="AN49" s="176"/>
    </row>
    <row r="50" spans="1:40">
      <c r="A50" s="192" t="s">
        <v>1390</v>
      </c>
      <c r="B50" s="30" t="s">
        <v>461</v>
      </c>
      <c r="C50" s="70" t="s">
        <v>462</v>
      </c>
      <c r="D50" s="80" t="s">
        <v>27</v>
      </c>
      <c r="E50" s="176">
        <v>2.8236807799999992</v>
      </c>
      <c r="F50" s="176">
        <v>1.6460848099999996</v>
      </c>
      <c r="G50" s="176">
        <v>3.3757535699999996</v>
      </c>
      <c r="H50" s="176">
        <v>22.701769730000002</v>
      </c>
      <c r="I50" s="176">
        <v>0.6334040700000001</v>
      </c>
      <c r="J50" s="176">
        <v>2.1589167900000006</v>
      </c>
      <c r="K50" s="176">
        <v>3.0252331099999998</v>
      </c>
      <c r="L50" s="176">
        <v>11.607061350000002</v>
      </c>
      <c r="M50" s="176">
        <v>11.82936731</v>
      </c>
      <c r="N50" s="176">
        <v>5.1951775599999994</v>
      </c>
      <c r="O50" s="176">
        <v>1.9991343399999997</v>
      </c>
      <c r="P50" s="176">
        <v>1.8222784700000001</v>
      </c>
      <c r="Q50" s="176">
        <v>6.6823551499999994</v>
      </c>
      <c r="R50" s="176">
        <v>5.1291713800000007</v>
      </c>
      <c r="S50" s="176">
        <v>7.7818438800000012</v>
      </c>
      <c r="T50" s="176">
        <v>5.132326149999999</v>
      </c>
      <c r="U50" s="176">
        <v>10.33862695</v>
      </c>
      <c r="V50" s="176">
        <v>13.059639140000003</v>
      </c>
      <c r="W50" s="176">
        <v>0.83773847999999673</v>
      </c>
      <c r="X50" s="176">
        <v>-0.53637382999999805</v>
      </c>
      <c r="Y50" s="176">
        <v>5.9697129869818628</v>
      </c>
      <c r="Z50" s="176">
        <v>8.7019944877038764</v>
      </c>
      <c r="AA50" s="176">
        <v>5.4989051869492478</v>
      </c>
      <c r="AB50" s="176">
        <v>7.3429192212087138</v>
      </c>
      <c r="AC50" s="176">
        <v>10.362132500259014</v>
      </c>
      <c r="AD50" s="176">
        <v>3.7117538926891491</v>
      </c>
      <c r="AE50" s="176">
        <v>16.41804960860874</v>
      </c>
      <c r="AF50" s="176">
        <v>9.4878288011481295</v>
      </c>
      <c r="AG50" s="176">
        <v>10.203769563150209</v>
      </c>
      <c r="AH50" s="176">
        <v>7.9497943957972801</v>
      </c>
      <c r="AI50" s="176">
        <v>8.3736795834104889</v>
      </c>
      <c r="AJ50" s="176">
        <v>6.4457715031821197</v>
      </c>
      <c r="AK50" s="193">
        <v>6.967542655841382</v>
      </c>
      <c r="AL50" s="193">
        <v>6.6118279664748831</v>
      </c>
      <c r="AM50" s="193">
        <v>5.8637395317030041</v>
      </c>
      <c r="AN50" s="193">
        <v>8.5024585632887746</v>
      </c>
    </row>
    <row r="51" spans="1:40">
      <c r="B51" s="30" t="s">
        <v>463</v>
      </c>
      <c r="C51" s="70" t="s">
        <v>385</v>
      </c>
      <c r="D51" s="80"/>
      <c r="E51" s="176">
        <v>0</v>
      </c>
      <c r="F51" s="176">
        <v>0</v>
      </c>
      <c r="G51" s="176">
        <v>0</v>
      </c>
      <c r="H51" s="176">
        <v>0</v>
      </c>
      <c r="I51" s="176">
        <v>0</v>
      </c>
      <c r="J51" s="176">
        <v>0</v>
      </c>
      <c r="K51" s="176">
        <v>0</v>
      </c>
      <c r="L51" s="176">
        <v>0</v>
      </c>
      <c r="M51" s="176">
        <v>0</v>
      </c>
      <c r="N51" s="176">
        <v>0</v>
      </c>
      <c r="O51" s="176">
        <v>0</v>
      </c>
      <c r="P51" s="176">
        <v>0</v>
      </c>
      <c r="Q51" s="176">
        <v>0</v>
      </c>
      <c r="R51" s="176">
        <v>0</v>
      </c>
      <c r="S51" s="176">
        <v>0</v>
      </c>
      <c r="T51" s="176">
        <v>0</v>
      </c>
      <c r="U51" s="176">
        <v>0</v>
      </c>
      <c r="V51" s="176">
        <v>0</v>
      </c>
      <c r="W51" s="176">
        <v>0</v>
      </c>
      <c r="X51" s="176">
        <v>0</v>
      </c>
      <c r="Y51" s="176"/>
      <c r="Z51" s="176"/>
      <c r="AA51" s="176"/>
      <c r="AB51" s="176"/>
      <c r="AC51" s="176"/>
      <c r="AD51" s="176"/>
      <c r="AE51" s="194"/>
      <c r="AF51" s="194"/>
      <c r="AG51" s="194"/>
      <c r="AH51" s="194"/>
      <c r="AI51" s="194"/>
      <c r="AJ51" s="194"/>
      <c r="AK51" s="214"/>
      <c r="AL51" s="194"/>
      <c r="AM51" s="194"/>
      <c r="AN51" s="194"/>
    </row>
    <row r="52" spans="1:40">
      <c r="B52" s="30" t="s">
        <v>464</v>
      </c>
      <c r="C52" s="70" t="s">
        <v>387</v>
      </c>
      <c r="D52" s="80" t="s">
        <v>27</v>
      </c>
      <c r="E52" s="176">
        <v>0</v>
      </c>
      <c r="F52" s="176">
        <v>0</v>
      </c>
      <c r="G52" s="176">
        <v>0</v>
      </c>
      <c r="H52" s="176">
        <v>0</v>
      </c>
      <c r="I52" s="176">
        <v>0</v>
      </c>
      <c r="J52" s="176">
        <v>0</v>
      </c>
      <c r="K52" s="176">
        <v>0</v>
      </c>
      <c r="L52" s="176">
        <v>0</v>
      </c>
      <c r="M52" s="176">
        <v>0</v>
      </c>
      <c r="N52" s="176">
        <v>0</v>
      </c>
      <c r="O52" s="176">
        <v>0</v>
      </c>
      <c r="P52" s="176">
        <v>0</v>
      </c>
      <c r="Q52" s="176">
        <v>0</v>
      </c>
      <c r="R52" s="176">
        <v>0</v>
      </c>
      <c r="S52" s="176">
        <v>0</v>
      </c>
      <c r="T52" s="176">
        <v>0</v>
      </c>
      <c r="U52" s="176">
        <v>0</v>
      </c>
      <c r="V52" s="176">
        <v>0</v>
      </c>
      <c r="W52" s="176">
        <v>0</v>
      </c>
      <c r="X52" s="176">
        <v>0</v>
      </c>
      <c r="Y52" s="176"/>
      <c r="Z52" s="176"/>
      <c r="AA52" s="176"/>
      <c r="AB52" s="176"/>
      <c r="AC52" s="176"/>
      <c r="AD52" s="176"/>
      <c r="AE52" s="194"/>
      <c r="AF52" s="194"/>
      <c r="AG52" s="194"/>
      <c r="AH52" s="194"/>
      <c r="AI52" s="194"/>
      <c r="AJ52" s="194"/>
      <c r="AK52" s="214"/>
      <c r="AL52" s="194"/>
      <c r="AM52" s="194"/>
      <c r="AN52" s="194"/>
    </row>
    <row r="53" spans="1:40">
      <c r="B53" s="20" t="s">
        <v>465</v>
      </c>
      <c r="C53" s="74" t="s">
        <v>389</v>
      </c>
      <c r="D53" s="81" t="s">
        <v>27</v>
      </c>
      <c r="E53" s="176">
        <v>0</v>
      </c>
      <c r="F53" s="176">
        <v>0</v>
      </c>
      <c r="G53" s="176">
        <v>0</v>
      </c>
      <c r="H53" s="176">
        <v>0</v>
      </c>
      <c r="I53" s="176">
        <v>0</v>
      </c>
      <c r="J53" s="176">
        <v>0</v>
      </c>
      <c r="K53" s="176">
        <v>0</v>
      </c>
      <c r="L53" s="176">
        <v>0</v>
      </c>
      <c r="M53" s="176">
        <v>0</v>
      </c>
      <c r="N53" s="176">
        <v>0</v>
      </c>
      <c r="O53" s="176">
        <v>0</v>
      </c>
      <c r="P53" s="176">
        <v>0</v>
      </c>
      <c r="Q53" s="176">
        <v>0</v>
      </c>
      <c r="R53" s="176">
        <v>0</v>
      </c>
      <c r="S53" s="176">
        <v>0</v>
      </c>
      <c r="T53" s="176">
        <v>0</v>
      </c>
      <c r="U53" s="176">
        <v>0</v>
      </c>
      <c r="V53" s="176">
        <v>0</v>
      </c>
      <c r="W53" s="176">
        <v>0</v>
      </c>
      <c r="X53" s="176">
        <v>0</v>
      </c>
      <c r="Y53" s="176"/>
      <c r="Z53" s="176"/>
      <c r="AA53" s="176"/>
      <c r="AB53" s="176"/>
      <c r="AC53" s="176"/>
      <c r="AD53" s="176"/>
      <c r="AE53" s="194"/>
      <c r="AF53" s="194"/>
      <c r="AG53" s="194"/>
      <c r="AH53" s="194"/>
      <c r="AI53" s="194"/>
      <c r="AJ53" s="194"/>
      <c r="AK53" s="214"/>
      <c r="AL53" s="194"/>
      <c r="AM53" s="194"/>
      <c r="AN53" s="194"/>
    </row>
  </sheetData>
  <mergeCells count="21">
    <mergeCell ref="AC6:AF6"/>
    <mergeCell ref="AC2:AZ2"/>
    <mergeCell ref="AC3:AZ3"/>
    <mergeCell ref="AD4:AF4"/>
    <mergeCell ref="AD5:AF5"/>
    <mergeCell ref="AG6:AJ6"/>
    <mergeCell ref="AG4:AI4"/>
    <mergeCell ref="AG5:AI5"/>
    <mergeCell ref="AK4:AM4"/>
    <mergeCell ref="AK5:AM5"/>
    <mergeCell ref="AK6:AN6"/>
    <mergeCell ref="B5:C6"/>
    <mergeCell ref="E2:AB2"/>
    <mergeCell ref="E3:AB3"/>
    <mergeCell ref="E4:AB5"/>
    <mergeCell ref="E6:H6"/>
    <mergeCell ref="I6:L6"/>
    <mergeCell ref="M6:P6"/>
    <mergeCell ref="Q6:T6"/>
    <mergeCell ref="U6:X6"/>
    <mergeCell ref="Y6:AB6"/>
  </mergeCells>
  <hyperlinks>
    <hyperlink ref="B1" location="Indice!A1" display="Regresar" xr:uid="{00000000-0004-0000-0600-000000000000}"/>
  </hyperlinks>
  <pageMargins left="0.7" right="0.7" top="0.75" bottom="0.75" header="0.3" footer="0.3"/>
  <pageSetup orientation="portrait" r:id="rId1"/>
  <ignoredErrors>
    <ignoredError sqref="B8:B53" numberStoredAsText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J99"/>
  <sheetViews>
    <sheetView showGridLines="0" topLeftCell="B1" zoomScale="85" zoomScaleNormal="85" workbookViewId="0">
      <pane xSplit="23" ySplit="8" topLeftCell="Y9" activePane="bottomRight" state="frozen"/>
      <selection activeCell="B1" sqref="B1"/>
      <selection pane="topRight" activeCell="Y1" sqref="Y1"/>
      <selection pane="bottomLeft" activeCell="B9" sqref="B9"/>
      <selection pane="bottomRight" activeCell="H10" sqref="H10"/>
    </sheetView>
  </sheetViews>
  <sheetFormatPr baseColWidth="10" defaultRowHeight="15"/>
  <cols>
    <col min="1" max="1" width="11.42578125" style="86" hidden="1" customWidth="1"/>
    <col min="2" max="2" width="11.42578125" style="86"/>
    <col min="3" max="3" width="44.7109375" style="86" customWidth="1"/>
    <col min="4" max="4" width="11.42578125" style="86"/>
    <col min="5" max="36" width="11.42578125" customWidth="1"/>
    <col min="37" max="38" width="11.42578125" style="86" customWidth="1"/>
    <col min="39" max="16384" width="11.42578125" style="86"/>
  </cols>
  <sheetData>
    <row r="1" spans="2:36">
      <c r="B1" s="7" t="s">
        <v>102</v>
      </c>
    </row>
    <row r="2" spans="2:36" ht="15.75">
      <c r="B2" s="38" t="s">
        <v>100</v>
      </c>
      <c r="C2" s="39"/>
      <c r="D2" s="22"/>
      <c r="E2" s="226" t="s">
        <v>1364</v>
      </c>
      <c r="F2" s="226"/>
      <c r="G2" s="226"/>
      <c r="H2" s="226"/>
      <c r="I2" s="226"/>
      <c r="J2" s="226"/>
      <c r="K2" s="226"/>
      <c r="L2" s="226"/>
      <c r="M2" s="226"/>
      <c r="N2" s="226"/>
      <c r="O2" s="226"/>
      <c r="P2" s="226"/>
      <c r="Q2" s="226"/>
      <c r="R2" s="226"/>
      <c r="S2" s="226"/>
      <c r="T2" s="226"/>
      <c r="U2" s="226"/>
      <c r="V2" s="226"/>
      <c r="W2" s="226"/>
      <c r="X2" s="226"/>
      <c r="Y2" s="226"/>
      <c r="Z2" s="226"/>
      <c r="AA2" s="226"/>
      <c r="AB2" s="226"/>
      <c r="AC2" s="226"/>
      <c r="AD2" s="226"/>
      <c r="AE2" s="226"/>
      <c r="AF2" s="226"/>
      <c r="AG2" s="226"/>
      <c r="AH2" s="226"/>
      <c r="AI2" s="226"/>
      <c r="AJ2" s="226"/>
    </row>
    <row r="3" spans="2:36" ht="15.75">
      <c r="B3" s="38" t="s">
        <v>466</v>
      </c>
      <c r="C3" s="40"/>
      <c r="D3" s="19"/>
      <c r="E3" s="226" t="s">
        <v>101</v>
      </c>
      <c r="F3" s="226"/>
      <c r="G3" s="226"/>
      <c r="H3" s="226"/>
      <c r="I3" s="226"/>
      <c r="J3" s="226"/>
      <c r="K3" s="226"/>
      <c r="L3" s="226"/>
      <c r="M3" s="226"/>
      <c r="N3" s="226"/>
      <c r="O3" s="226"/>
      <c r="P3" s="226"/>
      <c r="Q3" s="226"/>
      <c r="R3" s="226"/>
      <c r="S3" s="226"/>
      <c r="T3" s="226"/>
      <c r="U3" s="226"/>
      <c r="V3" s="226"/>
      <c r="W3" s="226"/>
      <c r="X3" s="226"/>
      <c r="Y3" s="226"/>
      <c r="Z3" s="226"/>
      <c r="AA3" s="226"/>
      <c r="AB3" s="226"/>
      <c r="AC3" s="226"/>
      <c r="AD3" s="226"/>
      <c r="AE3" s="226"/>
      <c r="AF3" s="226"/>
      <c r="AG3" s="226"/>
      <c r="AH3" s="226"/>
      <c r="AI3" s="226"/>
      <c r="AJ3" s="226"/>
    </row>
    <row r="4" spans="2:36" ht="15" customHeight="1">
      <c r="B4" s="16"/>
      <c r="C4" s="197"/>
      <c r="D4" s="18"/>
      <c r="E4" s="227" t="s">
        <v>1370</v>
      </c>
      <c r="F4" s="228"/>
      <c r="G4" s="228"/>
      <c r="H4" s="228"/>
      <c r="I4" s="228"/>
      <c r="J4" s="228"/>
      <c r="K4" s="228"/>
      <c r="L4" s="228"/>
      <c r="M4" s="228"/>
      <c r="N4" s="228"/>
      <c r="O4" s="228"/>
      <c r="P4" s="228"/>
      <c r="Q4" s="228"/>
      <c r="R4" s="228"/>
      <c r="S4" s="228"/>
      <c r="T4" s="228"/>
      <c r="U4" s="228"/>
      <c r="V4" s="228"/>
      <c r="W4" s="228"/>
      <c r="X4" s="228"/>
      <c r="Y4" s="228"/>
      <c r="Z4" s="228"/>
      <c r="AA4" s="228"/>
      <c r="AB4" s="228"/>
      <c r="AC4" s="226"/>
      <c r="AD4" s="226"/>
      <c r="AE4" s="226"/>
      <c r="AF4" s="226"/>
      <c r="AG4" s="226"/>
      <c r="AH4" s="226"/>
      <c r="AI4" s="226"/>
      <c r="AJ4" s="226"/>
    </row>
    <row r="5" spans="2:36" ht="15" customHeight="1">
      <c r="B5" s="232" t="s">
        <v>467</v>
      </c>
      <c r="C5" s="233"/>
      <c r="D5" s="19"/>
      <c r="E5" s="227"/>
      <c r="F5" s="228"/>
      <c r="G5" s="228"/>
      <c r="H5" s="228"/>
      <c r="I5" s="228"/>
      <c r="J5" s="228"/>
      <c r="K5" s="228"/>
      <c r="L5" s="228"/>
      <c r="M5" s="228"/>
      <c r="N5" s="228"/>
      <c r="O5" s="228"/>
      <c r="P5" s="228"/>
      <c r="Q5" s="228"/>
      <c r="R5" s="228"/>
      <c r="S5" s="228"/>
      <c r="T5" s="228"/>
      <c r="U5" s="228"/>
      <c r="V5" s="228"/>
      <c r="W5" s="228"/>
      <c r="X5" s="228"/>
      <c r="Y5" s="228"/>
      <c r="Z5" s="228"/>
      <c r="AA5" s="228"/>
      <c r="AB5" s="228"/>
      <c r="AC5" s="226"/>
      <c r="AD5" s="226"/>
      <c r="AE5" s="226"/>
      <c r="AF5" s="226"/>
      <c r="AG5" s="226"/>
      <c r="AH5" s="226"/>
      <c r="AI5" s="226"/>
      <c r="AJ5" s="226"/>
    </row>
    <row r="6" spans="2:36">
      <c r="B6" s="232"/>
      <c r="C6" s="233"/>
      <c r="D6" s="19"/>
      <c r="E6" s="229">
        <v>2014</v>
      </c>
      <c r="F6" s="230"/>
      <c r="G6" s="230"/>
      <c r="H6" s="231"/>
      <c r="I6" s="229">
        <v>2015</v>
      </c>
      <c r="J6" s="230"/>
      <c r="K6" s="230"/>
      <c r="L6" s="231"/>
      <c r="M6" s="229">
        <v>2016</v>
      </c>
      <c r="N6" s="230"/>
      <c r="O6" s="230"/>
      <c r="P6" s="231"/>
      <c r="Q6" s="229">
        <v>2017</v>
      </c>
      <c r="R6" s="230"/>
      <c r="S6" s="230"/>
      <c r="T6" s="231"/>
      <c r="U6" s="229">
        <v>2018</v>
      </c>
      <c r="V6" s="230"/>
      <c r="W6" s="230"/>
      <c r="X6" s="231"/>
      <c r="Y6" s="229">
        <v>2019</v>
      </c>
      <c r="Z6" s="230"/>
      <c r="AA6" s="230"/>
      <c r="AB6" s="231"/>
      <c r="AC6" s="229">
        <v>2020</v>
      </c>
      <c r="AD6" s="230"/>
      <c r="AE6" s="230"/>
      <c r="AF6" s="231"/>
      <c r="AG6" s="229">
        <v>2021</v>
      </c>
      <c r="AH6" s="230"/>
      <c r="AI6" s="230"/>
      <c r="AJ6" s="231"/>
    </row>
    <row r="7" spans="2:36">
      <c r="B7" s="75"/>
      <c r="C7" s="76"/>
      <c r="D7" s="19"/>
      <c r="E7" s="173" t="s">
        <v>1366</v>
      </c>
      <c r="F7" s="173" t="s">
        <v>1367</v>
      </c>
      <c r="G7" s="173" t="s">
        <v>1368</v>
      </c>
      <c r="H7" s="173" t="s">
        <v>1369</v>
      </c>
      <c r="I7" s="173" t="s">
        <v>1366</v>
      </c>
      <c r="J7" s="173" t="s">
        <v>1367</v>
      </c>
      <c r="K7" s="173" t="s">
        <v>1368</v>
      </c>
      <c r="L7" s="173" t="s">
        <v>1369</v>
      </c>
      <c r="M7" s="173" t="s">
        <v>1366</v>
      </c>
      <c r="N7" s="173" t="s">
        <v>1367</v>
      </c>
      <c r="O7" s="173" t="s">
        <v>1368</v>
      </c>
      <c r="P7" s="173" t="s">
        <v>1369</v>
      </c>
      <c r="Q7" s="173" t="s">
        <v>1366</v>
      </c>
      <c r="R7" s="173" t="s">
        <v>1367</v>
      </c>
      <c r="S7" s="173" t="s">
        <v>1368</v>
      </c>
      <c r="T7" s="173" t="s">
        <v>1369</v>
      </c>
      <c r="U7" s="173" t="s">
        <v>1366</v>
      </c>
      <c r="V7" s="173" t="s">
        <v>1367</v>
      </c>
      <c r="W7" s="173" t="s">
        <v>1368</v>
      </c>
      <c r="X7" s="173" t="s">
        <v>1369</v>
      </c>
      <c r="Y7" s="173" t="s">
        <v>1366</v>
      </c>
      <c r="Z7" s="173" t="s">
        <v>1367</v>
      </c>
      <c r="AA7" s="173" t="s">
        <v>1368</v>
      </c>
      <c r="AB7" s="173" t="s">
        <v>1369</v>
      </c>
      <c r="AC7" s="173" t="s">
        <v>1366</v>
      </c>
      <c r="AD7" s="173" t="s">
        <v>1367</v>
      </c>
      <c r="AE7" s="173" t="s">
        <v>1368</v>
      </c>
      <c r="AF7" s="173" t="s">
        <v>1369</v>
      </c>
      <c r="AG7" s="173" t="s">
        <v>1366</v>
      </c>
      <c r="AH7" s="173" t="s">
        <v>1367</v>
      </c>
      <c r="AI7" s="173" t="s">
        <v>1368</v>
      </c>
      <c r="AJ7" s="173" t="s">
        <v>1369</v>
      </c>
    </row>
    <row r="8" spans="2:36">
      <c r="B8" s="82" t="s">
        <v>468</v>
      </c>
      <c r="C8" s="83" t="s">
        <v>469</v>
      </c>
      <c r="D8" s="84" t="s">
        <v>27</v>
      </c>
      <c r="E8" s="175"/>
      <c r="F8" s="175"/>
      <c r="G8" s="175"/>
      <c r="H8" s="175"/>
      <c r="I8" s="175"/>
      <c r="J8" s="175"/>
      <c r="K8" s="175"/>
      <c r="L8" s="175"/>
      <c r="M8" s="175"/>
      <c r="N8" s="175"/>
      <c r="O8" s="175"/>
      <c r="P8" s="175"/>
      <c r="Q8" s="175"/>
      <c r="R8" s="175"/>
      <c r="S8" s="175"/>
      <c r="T8" s="175"/>
      <c r="U8" s="175"/>
      <c r="V8" s="175"/>
      <c r="W8" s="196"/>
      <c r="X8" s="196"/>
      <c r="Y8" s="201">
        <f t="shared" ref="Y8:AJ8" si="0">+Y9+Y22+Y31+Y40+Y49</f>
        <v>822.19286991490503</v>
      </c>
      <c r="Z8" s="201">
        <f t="shared" si="0"/>
        <v>2610.3745901953725</v>
      </c>
      <c r="AA8" s="201">
        <f t="shared" si="0"/>
        <v>2984.7683904213191</v>
      </c>
      <c r="AB8" s="201">
        <f>+AB9+AB22+AB31+AB40+AB49</f>
        <v>1574.1482440821201</v>
      </c>
      <c r="AC8" s="201">
        <f t="shared" si="0"/>
        <v>2190.5149088655339</v>
      </c>
      <c r="AD8" s="201">
        <f t="shared" si="0"/>
        <v>4335.7144402165732</v>
      </c>
      <c r="AE8" s="201">
        <f t="shared" si="0"/>
        <v>4929.232589560349</v>
      </c>
      <c r="AF8" s="201">
        <f t="shared" si="0"/>
        <v>1146.7738522627226</v>
      </c>
      <c r="AG8" s="201">
        <f t="shared" si="0"/>
        <v>3877.0082873314495</v>
      </c>
      <c r="AH8" s="201">
        <f t="shared" si="0"/>
        <v>786.34780425510041</v>
      </c>
      <c r="AI8" s="201">
        <f t="shared" si="0"/>
        <v>1301.6495621032761</v>
      </c>
      <c r="AJ8" s="201">
        <f t="shared" si="0"/>
        <v>2109.1909109274857</v>
      </c>
    </row>
    <row r="9" spans="2:36">
      <c r="B9" s="66" t="s">
        <v>60</v>
      </c>
      <c r="C9" s="67" t="s">
        <v>470</v>
      </c>
      <c r="D9" s="25" t="s">
        <v>27</v>
      </c>
      <c r="E9" s="185">
        <f>+E10+E15+E16+E17</f>
        <v>851.17885737999995</v>
      </c>
      <c r="F9" s="185">
        <f t="shared" ref="F9:AB9" si="1">+F10+F15+F16+F17</f>
        <v>450.70224510999998</v>
      </c>
      <c r="G9" s="185">
        <f t="shared" si="1"/>
        <v>89.709335169999989</v>
      </c>
      <c r="H9" s="185">
        <f t="shared" si="1"/>
        <v>633.68621463999978</v>
      </c>
      <c r="I9" s="185">
        <f t="shared" si="1"/>
        <v>385.01003941000005</v>
      </c>
      <c r="J9" s="185">
        <f t="shared" si="1"/>
        <v>251.17731167000002</v>
      </c>
      <c r="K9" s="185">
        <f t="shared" si="1"/>
        <v>444.69255229999999</v>
      </c>
      <c r="L9" s="185">
        <f t="shared" si="1"/>
        <v>597.04363874000012</v>
      </c>
      <c r="M9" s="185">
        <f t="shared" si="1"/>
        <v>376.51157338999997</v>
      </c>
      <c r="N9" s="185">
        <f t="shared" si="1"/>
        <v>255.42606398000007</v>
      </c>
      <c r="O9" s="185">
        <f t="shared" si="1"/>
        <v>280.95888149000001</v>
      </c>
      <c r="P9" s="185">
        <f t="shared" si="1"/>
        <v>577.63334378000025</v>
      </c>
      <c r="Q9" s="185">
        <f t="shared" si="1"/>
        <v>104.68721388000004</v>
      </c>
      <c r="R9" s="185">
        <f t="shared" si="1"/>
        <v>380.31341950000007</v>
      </c>
      <c r="S9" s="185">
        <f t="shared" si="1"/>
        <v>545.68432094000002</v>
      </c>
      <c r="T9" s="185">
        <f t="shared" si="1"/>
        <v>544.56873231999998</v>
      </c>
      <c r="U9" s="185">
        <f t="shared" si="1"/>
        <v>462.76137106000004</v>
      </c>
      <c r="V9" s="185">
        <f t="shared" si="1"/>
        <v>349.86357235999998</v>
      </c>
      <c r="W9" s="185">
        <f t="shared" si="1"/>
        <v>390.70958302999998</v>
      </c>
      <c r="X9" s="185">
        <f t="shared" si="1"/>
        <v>-1203.3461454500007</v>
      </c>
      <c r="Y9" s="185">
        <f t="shared" si="1"/>
        <v>500.69193591685445</v>
      </c>
      <c r="Z9" s="185">
        <f t="shared" si="1"/>
        <v>500.49310765281064</v>
      </c>
      <c r="AA9" s="185">
        <f t="shared" si="1"/>
        <v>394.42785277651871</v>
      </c>
      <c r="AB9" s="185">
        <f t="shared" si="1"/>
        <v>367.67349255635753</v>
      </c>
      <c r="AC9" s="185">
        <f t="shared" ref="AC9:AJ9" si="2">+AC10+AC15+AC16+AC17</f>
        <v>120.38821732460916</v>
      </c>
      <c r="AD9" s="185">
        <f t="shared" si="2"/>
        <v>-15.499359162861113</v>
      </c>
      <c r="AE9" s="185">
        <f t="shared" si="2"/>
        <v>193.54886557078478</v>
      </c>
      <c r="AF9" s="185">
        <f t="shared" si="2"/>
        <v>72.098398459579826</v>
      </c>
      <c r="AG9" s="185">
        <f t="shared" si="2"/>
        <v>246.83922911037271</v>
      </c>
      <c r="AH9" s="185">
        <f t="shared" si="2"/>
        <v>71.411117394406574</v>
      </c>
      <c r="AI9" s="185">
        <f t="shared" si="2"/>
        <v>93.124159867972679</v>
      </c>
      <c r="AJ9" s="185">
        <f t="shared" si="2"/>
        <v>90.662224335185385</v>
      </c>
    </row>
    <row r="10" spans="2:36">
      <c r="B10" s="28" t="s">
        <v>62</v>
      </c>
      <c r="C10" s="68" t="s">
        <v>471</v>
      </c>
      <c r="D10" s="19" t="s">
        <v>27</v>
      </c>
      <c r="E10" s="184">
        <f>SUM(E11:E14)</f>
        <v>847.86792479999997</v>
      </c>
      <c r="F10" s="184">
        <f t="shared" ref="F10:AB10" si="3">SUM(F11:F14)</f>
        <v>443.34791867999996</v>
      </c>
      <c r="G10" s="184">
        <f t="shared" si="3"/>
        <v>67.055082909999996</v>
      </c>
      <c r="H10" s="184">
        <f t="shared" si="3"/>
        <v>631.46128891999979</v>
      </c>
      <c r="I10" s="184">
        <f t="shared" si="3"/>
        <v>385.01003941000005</v>
      </c>
      <c r="J10" s="184">
        <f t="shared" si="3"/>
        <v>249.27736054000005</v>
      </c>
      <c r="K10" s="184">
        <f t="shared" si="3"/>
        <v>444.69225538000001</v>
      </c>
      <c r="L10" s="184">
        <f t="shared" si="3"/>
        <v>568.34950661000016</v>
      </c>
      <c r="M10" s="184">
        <f t="shared" si="3"/>
        <v>376.49157338999999</v>
      </c>
      <c r="N10" s="184">
        <f t="shared" si="3"/>
        <v>254.83907098000006</v>
      </c>
      <c r="O10" s="184">
        <f t="shared" si="3"/>
        <v>278.69328210999998</v>
      </c>
      <c r="P10" s="184">
        <f t="shared" si="3"/>
        <v>577.10381787000028</v>
      </c>
      <c r="Q10" s="184">
        <f t="shared" si="3"/>
        <v>104.68721988000004</v>
      </c>
      <c r="R10" s="184">
        <f t="shared" si="3"/>
        <v>370.62284012000009</v>
      </c>
      <c r="S10" s="184">
        <f t="shared" si="3"/>
        <v>543.40071355999999</v>
      </c>
      <c r="T10" s="184">
        <f t="shared" si="3"/>
        <v>544.08037821999994</v>
      </c>
      <c r="U10" s="184">
        <f t="shared" si="3"/>
        <v>462.73137106000007</v>
      </c>
      <c r="V10" s="184">
        <f t="shared" si="3"/>
        <v>349.76857236000001</v>
      </c>
      <c r="W10" s="184">
        <f t="shared" si="3"/>
        <v>387.63069883999998</v>
      </c>
      <c r="X10" s="184">
        <f t="shared" si="3"/>
        <v>-1200.1422612600006</v>
      </c>
      <c r="Y10" s="184">
        <f t="shared" si="3"/>
        <v>500.69193591685445</v>
      </c>
      <c r="Z10" s="184">
        <f t="shared" si="3"/>
        <v>500.30939622271887</v>
      </c>
      <c r="AA10" s="184">
        <f t="shared" si="3"/>
        <v>394.26278841315036</v>
      </c>
      <c r="AB10" s="184">
        <f t="shared" si="3"/>
        <v>367.54372201876038</v>
      </c>
      <c r="AC10" s="184">
        <f t="shared" ref="AC10:AJ10" si="4">SUM(AC11:AC14)</f>
        <v>120.38120070817385</v>
      </c>
      <c r="AD10" s="184">
        <f t="shared" si="4"/>
        <v>-15.334379544799043</v>
      </c>
      <c r="AE10" s="184">
        <f t="shared" si="4"/>
        <v>193.39357292916284</v>
      </c>
      <c r="AF10" s="184">
        <f t="shared" si="4"/>
        <v>72.042709472593927</v>
      </c>
      <c r="AG10" s="184">
        <f t="shared" si="4"/>
        <v>13.559343556529097</v>
      </c>
      <c r="AH10" s="184">
        <f t="shared" si="4"/>
        <v>42.217383968485684</v>
      </c>
      <c r="AI10" s="184">
        <f t="shared" si="4"/>
        <v>89.420251441721263</v>
      </c>
      <c r="AJ10" s="184">
        <f t="shared" si="4"/>
        <v>90.104194344677197</v>
      </c>
    </row>
    <row r="11" spans="2:36">
      <c r="B11" s="30" t="s">
        <v>472</v>
      </c>
      <c r="C11" s="69" t="s">
        <v>473</v>
      </c>
      <c r="D11" s="19" t="s">
        <v>27</v>
      </c>
      <c r="E11" s="152">
        <v>830.46458798999993</v>
      </c>
      <c r="F11" s="152">
        <v>284.11335911000003</v>
      </c>
      <c r="G11" s="152">
        <v>45.895874079999992</v>
      </c>
      <c r="H11" s="152">
        <v>592.44421842999986</v>
      </c>
      <c r="I11" s="152">
        <v>372.39499826000002</v>
      </c>
      <c r="J11" s="152">
        <v>224.55641645000006</v>
      </c>
      <c r="K11" s="152">
        <v>430.04844523999998</v>
      </c>
      <c r="L11" s="152">
        <v>535.91101958000013</v>
      </c>
      <c r="M11" s="152">
        <v>358.25582626999994</v>
      </c>
      <c r="N11" s="152">
        <v>188.14760350000003</v>
      </c>
      <c r="O11" s="152">
        <v>210.13788826000004</v>
      </c>
      <c r="P11" s="152">
        <v>597.20640703000026</v>
      </c>
      <c r="Q11" s="152">
        <v>82.640072420000038</v>
      </c>
      <c r="R11" s="152">
        <v>299.72442385000011</v>
      </c>
      <c r="S11" s="152">
        <v>511.15718019000002</v>
      </c>
      <c r="T11" s="152">
        <v>530.90461851999999</v>
      </c>
      <c r="U11" s="152">
        <v>447.71264013000007</v>
      </c>
      <c r="V11" s="152">
        <v>296.48891763</v>
      </c>
      <c r="W11" s="152">
        <v>346.42312190999996</v>
      </c>
      <c r="X11" s="152">
        <v>-1090.6246796700007</v>
      </c>
      <c r="Y11" s="152">
        <v>488.58528789101632</v>
      </c>
      <c r="Z11" s="152">
        <v>479.06625836226846</v>
      </c>
      <c r="AA11" s="152">
        <v>374.87207924036989</v>
      </c>
      <c r="AB11" s="152">
        <v>349.2599282856641</v>
      </c>
      <c r="AC11" s="152">
        <v>116.49543786763093</v>
      </c>
      <c r="AD11" s="152">
        <v>-13.466081893568301</v>
      </c>
      <c r="AE11" s="152">
        <v>174.01263221873216</v>
      </c>
      <c r="AF11" s="152">
        <v>60.891587261552047</v>
      </c>
      <c r="AG11" s="152">
        <v>9.0782164877714209</v>
      </c>
      <c r="AH11" s="152">
        <v>32.447487669801319</v>
      </c>
      <c r="AI11" s="152">
        <v>70.099531139181494</v>
      </c>
      <c r="AJ11" s="152">
        <v>74.572973615273</v>
      </c>
    </row>
    <row r="12" spans="2:36">
      <c r="B12" s="30" t="s">
        <v>474</v>
      </c>
      <c r="C12" s="69" t="s">
        <v>475</v>
      </c>
      <c r="D12" s="19" t="s">
        <v>27</v>
      </c>
      <c r="E12" s="152">
        <v>17.365836810000005</v>
      </c>
      <c r="F12" s="152">
        <v>159.23260056999996</v>
      </c>
      <c r="G12" s="152">
        <v>21.125702580000009</v>
      </c>
      <c r="H12" s="152">
        <v>36.760747489999986</v>
      </c>
      <c r="I12" s="152">
        <v>12.615041150000001</v>
      </c>
      <c r="J12" s="152">
        <v>24.630256890000002</v>
      </c>
      <c r="K12" s="152">
        <v>14.52150914000001</v>
      </c>
      <c r="L12" s="152">
        <v>30.438924279999991</v>
      </c>
      <c r="M12" s="152">
        <v>18.133747130000003</v>
      </c>
      <c r="N12" s="152">
        <v>66.52097898000001</v>
      </c>
      <c r="O12" s="152">
        <v>68.470393849999965</v>
      </c>
      <c r="P12" s="152">
        <v>-20.738644159999996</v>
      </c>
      <c r="Q12" s="152">
        <v>22.00974746</v>
      </c>
      <c r="R12" s="152">
        <v>70.793468770000018</v>
      </c>
      <c r="S12" s="152">
        <v>31.632218219999988</v>
      </c>
      <c r="T12" s="152">
        <v>13.151759700000001</v>
      </c>
      <c r="U12" s="152">
        <v>14.919530929999995</v>
      </c>
      <c r="V12" s="152">
        <v>53.195199730000006</v>
      </c>
      <c r="W12" s="152">
        <v>40.514800930000021</v>
      </c>
      <c r="X12" s="152">
        <v>-108.64115059000002</v>
      </c>
      <c r="Y12" s="152">
        <v>12.040047713128029</v>
      </c>
      <c r="Z12" s="152">
        <v>21.113635040793937</v>
      </c>
      <c r="AA12" s="152">
        <v>19.268977729698594</v>
      </c>
      <c r="AB12" s="152">
        <v>18.114739400954115</v>
      </c>
      <c r="AC12" s="152">
        <v>3.8553323311547008</v>
      </c>
      <c r="AD12" s="152">
        <v>-1.2579921667626794</v>
      </c>
      <c r="AE12" s="152">
        <v>18.78205986005058</v>
      </c>
      <c r="AF12" s="152">
        <v>10.931598259075891</v>
      </c>
      <c r="AG12" s="152">
        <v>4.481127068757675</v>
      </c>
      <c r="AH12" s="152">
        <v>9.6589865596120195</v>
      </c>
      <c r="AI12" s="152">
        <v>19.135721733877773</v>
      </c>
      <c r="AJ12" s="152">
        <v>15.350386604493451</v>
      </c>
    </row>
    <row r="13" spans="2:36">
      <c r="B13" s="30" t="s">
        <v>476</v>
      </c>
      <c r="C13" s="69" t="s">
        <v>477</v>
      </c>
      <c r="D13" s="19" t="s">
        <v>27</v>
      </c>
      <c r="E13" s="152">
        <v>3.7499999999999999E-2</v>
      </c>
      <c r="F13" s="152">
        <v>1.9590000000000002E-3</v>
      </c>
      <c r="G13" s="152">
        <v>3.3506250000000001E-2</v>
      </c>
      <c r="H13" s="152">
        <v>2.2563230000000001</v>
      </c>
      <c r="I13" s="152">
        <v>0</v>
      </c>
      <c r="J13" s="152">
        <v>9.0687199999999996E-2</v>
      </c>
      <c r="K13" s="152">
        <v>0.12230100000000001</v>
      </c>
      <c r="L13" s="152">
        <v>1.9995627499999999</v>
      </c>
      <c r="M13" s="152">
        <v>0.10199999</v>
      </c>
      <c r="N13" s="152">
        <v>0.17048849999999999</v>
      </c>
      <c r="O13" s="152">
        <v>8.5000000000000006E-2</v>
      </c>
      <c r="P13" s="152">
        <v>0.63605499999999993</v>
      </c>
      <c r="Q13" s="152">
        <v>3.7399999999999996E-2</v>
      </c>
      <c r="R13" s="152">
        <v>0.10494749999999999</v>
      </c>
      <c r="S13" s="152">
        <v>0.61131515000000003</v>
      </c>
      <c r="T13" s="152">
        <v>2.4E-2</v>
      </c>
      <c r="U13" s="152">
        <v>9.9199999999999997E-2</v>
      </c>
      <c r="V13" s="152">
        <v>8.4455000000000002E-2</v>
      </c>
      <c r="W13" s="152">
        <v>0.69277599999999995</v>
      </c>
      <c r="X13" s="152">
        <v>-0.87643100000000007</v>
      </c>
      <c r="Y13" s="152">
        <v>6.6600312710065279E-2</v>
      </c>
      <c r="Z13" s="152">
        <v>0.1295028196564737</v>
      </c>
      <c r="AA13" s="152">
        <v>0.12173144308188488</v>
      </c>
      <c r="AB13" s="195">
        <v>0.16905433214216142</v>
      </c>
      <c r="AC13" s="152">
        <v>3.0430509388226064E-2</v>
      </c>
      <c r="AD13" s="152">
        <v>-0.61030548446806288</v>
      </c>
      <c r="AE13" s="152">
        <v>0.5988808503800972</v>
      </c>
      <c r="AF13" s="152">
        <v>0.21952395196599614</v>
      </c>
      <c r="AG13" s="152">
        <v>0</v>
      </c>
      <c r="AH13" s="152">
        <v>0.11090973907235024</v>
      </c>
      <c r="AI13" s="152">
        <v>0.18499856866200148</v>
      </c>
      <c r="AJ13" s="152">
        <v>0.18083412491074469</v>
      </c>
    </row>
    <row r="14" spans="2:36">
      <c r="B14" s="30" t="s">
        <v>478</v>
      </c>
      <c r="C14" s="69" t="s">
        <v>479</v>
      </c>
      <c r="D14" s="19" t="s">
        <v>27</v>
      </c>
      <c r="E14" s="155">
        <v>0</v>
      </c>
      <c r="F14" s="155">
        <v>0</v>
      </c>
      <c r="G14" s="155">
        <v>0</v>
      </c>
      <c r="H14" s="155">
        <v>0</v>
      </c>
      <c r="I14" s="155">
        <v>0</v>
      </c>
      <c r="J14" s="155">
        <v>0</v>
      </c>
      <c r="K14" s="155">
        <v>0</v>
      </c>
      <c r="L14" s="155">
        <v>0</v>
      </c>
      <c r="M14" s="155">
        <v>0</v>
      </c>
      <c r="N14" s="155">
        <v>0</v>
      </c>
      <c r="O14" s="155">
        <v>0</v>
      </c>
      <c r="P14" s="155">
        <v>0</v>
      </c>
      <c r="Q14" s="155">
        <v>0</v>
      </c>
      <c r="R14" s="155">
        <v>0</v>
      </c>
      <c r="S14" s="155">
        <v>0</v>
      </c>
      <c r="T14" s="155">
        <v>0</v>
      </c>
      <c r="U14" s="155">
        <v>0</v>
      </c>
      <c r="V14" s="155">
        <v>0</v>
      </c>
      <c r="W14" s="155">
        <v>0</v>
      </c>
      <c r="X14" s="155">
        <v>0</v>
      </c>
      <c r="Y14" s="155">
        <v>0</v>
      </c>
      <c r="Z14" s="155">
        <v>0</v>
      </c>
      <c r="AA14" s="155">
        <v>0</v>
      </c>
      <c r="AB14" s="155">
        <v>0</v>
      </c>
      <c r="AC14" s="155">
        <v>0</v>
      </c>
      <c r="AD14" s="155">
        <v>0</v>
      </c>
      <c r="AE14" s="155">
        <v>0</v>
      </c>
      <c r="AF14" s="155">
        <v>0</v>
      </c>
      <c r="AG14" s="155">
        <v>0</v>
      </c>
      <c r="AH14" s="155">
        <v>0</v>
      </c>
      <c r="AI14" s="155">
        <v>0</v>
      </c>
      <c r="AJ14" s="155">
        <v>0</v>
      </c>
    </row>
    <row r="15" spans="2:36">
      <c r="B15" s="28" t="s">
        <v>64</v>
      </c>
      <c r="C15" s="68" t="s">
        <v>480</v>
      </c>
      <c r="D15" s="19" t="s">
        <v>27</v>
      </c>
      <c r="E15" s="184">
        <v>0</v>
      </c>
      <c r="F15" s="184">
        <v>0</v>
      </c>
      <c r="G15" s="184">
        <v>0</v>
      </c>
      <c r="H15" s="184">
        <v>6.2E-4</v>
      </c>
      <c r="I15" s="184">
        <v>0</v>
      </c>
      <c r="J15" s="184">
        <v>1.9187999999999999E-4</v>
      </c>
      <c r="K15" s="184">
        <v>2.9692E-4</v>
      </c>
      <c r="L15" s="184">
        <v>-4.1691999999999999E-4</v>
      </c>
      <c r="M15" s="184">
        <v>0.02</v>
      </c>
      <c r="N15" s="184">
        <v>0.02</v>
      </c>
      <c r="O15" s="184">
        <v>0</v>
      </c>
      <c r="P15" s="184">
        <v>0</v>
      </c>
      <c r="Q15" s="184">
        <v>0</v>
      </c>
      <c r="R15" s="184">
        <v>2.19525E-2</v>
      </c>
      <c r="S15" s="184">
        <v>3.9700000000000006E-2</v>
      </c>
      <c r="T15" s="184">
        <v>-1.9524999999999998E-3</v>
      </c>
      <c r="U15" s="184">
        <v>0.03</v>
      </c>
      <c r="V15" s="184">
        <v>1.4999999999999999E-2</v>
      </c>
      <c r="W15" s="184">
        <v>5.0499999999999998E-3</v>
      </c>
      <c r="X15" s="184">
        <v>-5.0049999999999997E-2</v>
      </c>
      <c r="Y15" s="184">
        <v>0</v>
      </c>
      <c r="Z15" s="184">
        <v>0</v>
      </c>
      <c r="AA15" s="184">
        <v>0</v>
      </c>
      <c r="AB15" s="184">
        <v>1.2714865111728478E-2</v>
      </c>
      <c r="AC15" s="184">
        <v>0</v>
      </c>
      <c r="AD15" s="184">
        <v>-0.14223833988695064</v>
      </c>
      <c r="AE15" s="184">
        <v>0.12782058858582843</v>
      </c>
      <c r="AF15" s="184">
        <v>4.5829915922968277E-2</v>
      </c>
      <c r="AG15" s="184">
        <v>0</v>
      </c>
      <c r="AH15" s="184">
        <v>3.3747731690430403E-2</v>
      </c>
      <c r="AI15" s="184">
        <v>5.8910214472605728E-2</v>
      </c>
      <c r="AJ15" s="184">
        <v>3.7315960254078837E-2</v>
      </c>
    </row>
    <row r="16" spans="2:36">
      <c r="B16" s="28" t="s">
        <v>66</v>
      </c>
      <c r="C16" s="68" t="s">
        <v>481</v>
      </c>
      <c r="D16" s="19" t="s">
        <v>27</v>
      </c>
      <c r="E16" s="184">
        <v>0</v>
      </c>
      <c r="F16" s="184">
        <v>0</v>
      </c>
      <c r="G16" s="184">
        <v>0</v>
      </c>
      <c r="H16" s="184">
        <v>0</v>
      </c>
      <c r="I16" s="184">
        <v>0</v>
      </c>
      <c r="J16" s="184">
        <v>0</v>
      </c>
      <c r="K16" s="184">
        <v>0</v>
      </c>
      <c r="L16" s="184">
        <v>0</v>
      </c>
      <c r="M16" s="184">
        <v>0</v>
      </c>
      <c r="N16" s="184">
        <v>0</v>
      </c>
      <c r="O16" s="184">
        <v>0</v>
      </c>
      <c r="P16" s="184">
        <v>3.2100000000000004E-2</v>
      </c>
      <c r="Q16" s="184">
        <v>0</v>
      </c>
      <c r="R16" s="184">
        <v>0</v>
      </c>
      <c r="S16" s="184">
        <v>0</v>
      </c>
      <c r="T16" s="184">
        <v>0</v>
      </c>
      <c r="U16" s="184">
        <v>0</v>
      </c>
      <c r="V16" s="184">
        <v>0</v>
      </c>
      <c r="W16" s="184">
        <v>0</v>
      </c>
      <c r="X16" s="184">
        <v>0</v>
      </c>
      <c r="Y16" s="184">
        <v>0</v>
      </c>
      <c r="Z16" s="184">
        <v>0</v>
      </c>
      <c r="AA16" s="184">
        <v>0</v>
      </c>
      <c r="AB16" s="184">
        <v>0</v>
      </c>
      <c r="AC16" s="184">
        <v>0</v>
      </c>
      <c r="AD16" s="184">
        <v>0</v>
      </c>
      <c r="AE16" s="184">
        <v>0</v>
      </c>
      <c r="AF16" s="184">
        <v>0</v>
      </c>
      <c r="AG16" s="184">
        <v>0</v>
      </c>
      <c r="AH16" s="184">
        <v>0</v>
      </c>
      <c r="AI16" s="184">
        <v>0</v>
      </c>
      <c r="AJ16" s="184">
        <v>0</v>
      </c>
    </row>
    <row r="17" spans="2:36">
      <c r="B17" s="28" t="s">
        <v>68</v>
      </c>
      <c r="C17" s="68" t="s">
        <v>482</v>
      </c>
      <c r="D17" s="19" t="s">
        <v>27</v>
      </c>
      <c r="E17" s="184">
        <f>SUM(E18:E21)</f>
        <v>3.3109325800000002</v>
      </c>
      <c r="F17" s="184">
        <f t="shared" ref="F17:AJ17" si="5">SUM(F18:F21)</f>
        <v>7.3543264300000004</v>
      </c>
      <c r="G17" s="184">
        <f t="shared" si="5"/>
        <v>22.654252259999996</v>
      </c>
      <c r="H17" s="184">
        <f t="shared" si="5"/>
        <v>2.2243057199999998</v>
      </c>
      <c r="I17" s="184">
        <f t="shared" si="5"/>
        <v>0</v>
      </c>
      <c r="J17" s="184">
        <f t="shared" si="5"/>
        <v>1.89975925</v>
      </c>
      <c r="K17" s="184">
        <f t="shared" si="5"/>
        <v>0</v>
      </c>
      <c r="L17" s="184">
        <f t="shared" si="5"/>
        <v>28.694549050000003</v>
      </c>
      <c r="M17" s="184">
        <f t="shared" si="5"/>
        <v>0</v>
      </c>
      <c r="N17" s="184">
        <f t="shared" si="5"/>
        <v>0.56699300000000008</v>
      </c>
      <c r="O17" s="184">
        <f t="shared" si="5"/>
        <v>2.2655993800000003</v>
      </c>
      <c r="P17" s="184">
        <f t="shared" si="5"/>
        <v>0.49742590999999997</v>
      </c>
      <c r="Q17" s="184">
        <f t="shared" si="5"/>
        <v>-6.0000000000000002E-6</v>
      </c>
      <c r="R17" s="184">
        <f t="shared" si="5"/>
        <v>9.6686268799999979</v>
      </c>
      <c r="S17" s="184">
        <f t="shared" si="5"/>
        <v>2.24390738</v>
      </c>
      <c r="T17" s="184">
        <f t="shared" si="5"/>
        <v>0.49030659999999998</v>
      </c>
      <c r="U17" s="184">
        <f t="shared" si="5"/>
        <v>0</v>
      </c>
      <c r="V17" s="184">
        <f t="shared" si="5"/>
        <v>0.08</v>
      </c>
      <c r="W17" s="184">
        <f t="shared" si="5"/>
        <v>3.0738341899999999</v>
      </c>
      <c r="X17" s="184">
        <f t="shared" si="5"/>
        <v>-3.15383419</v>
      </c>
      <c r="Y17" s="184">
        <f t="shared" si="5"/>
        <v>0</v>
      </c>
      <c r="Z17" s="184">
        <f t="shared" si="5"/>
        <v>0.18371143009176821</v>
      </c>
      <c r="AA17" s="184">
        <f t="shared" si="5"/>
        <v>0.1650643633683361</v>
      </c>
      <c r="AB17" s="184">
        <f t="shared" si="5"/>
        <v>0.11705567248543758</v>
      </c>
      <c r="AC17" s="184">
        <f t="shared" si="5"/>
        <v>7.0166164353083413E-3</v>
      </c>
      <c r="AD17" s="184">
        <f t="shared" si="5"/>
        <v>-2.2741278175118451E-2</v>
      </c>
      <c r="AE17" s="184">
        <f t="shared" si="5"/>
        <v>2.7472053036123479E-2</v>
      </c>
      <c r="AF17" s="184">
        <f t="shared" si="5"/>
        <v>9.8590710629371629E-3</v>
      </c>
      <c r="AG17" s="184">
        <f t="shared" si="5"/>
        <v>233.27988555384363</v>
      </c>
      <c r="AH17" s="184">
        <f t="shared" si="5"/>
        <v>29.159985694230457</v>
      </c>
      <c r="AI17" s="184">
        <f t="shared" si="5"/>
        <v>3.6449982117788071</v>
      </c>
      <c r="AJ17" s="184">
        <f t="shared" si="5"/>
        <v>0.52071403025411533</v>
      </c>
    </row>
    <row r="18" spans="2:36">
      <c r="B18" s="30" t="s">
        <v>483</v>
      </c>
      <c r="C18" s="69" t="s">
        <v>484</v>
      </c>
      <c r="D18" s="19" t="s">
        <v>27</v>
      </c>
      <c r="E18" s="152">
        <v>3.3109325800000002</v>
      </c>
      <c r="F18" s="152">
        <v>7.3543264300000004</v>
      </c>
      <c r="G18" s="152">
        <v>22.654252259999996</v>
      </c>
      <c r="H18" s="152">
        <v>2.2243057199999998</v>
      </c>
      <c r="I18" s="152">
        <v>0</v>
      </c>
      <c r="J18" s="152">
        <v>1.89975925</v>
      </c>
      <c r="K18" s="152">
        <v>0</v>
      </c>
      <c r="L18" s="152">
        <v>28.694549050000003</v>
      </c>
      <c r="M18" s="152">
        <v>0</v>
      </c>
      <c r="N18" s="152">
        <v>0.56699300000000008</v>
      </c>
      <c r="O18" s="152">
        <v>2.2655993800000003</v>
      </c>
      <c r="P18" s="152">
        <v>0.49742590999999997</v>
      </c>
      <c r="Q18" s="152">
        <v>-6.0000000000000002E-6</v>
      </c>
      <c r="R18" s="152">
        <v>9.6686268799999979</v>
      </c>
      <c r="S18" s="152">
        <v>2.24390738</v>
      </c>
      <c r="T18" s="152">
        <v>0.49030659999999998</v>
      </c>
      <c r="U18" s="152">
        <v>0</v>
      </c>
      <c r="V18" s="152">
        <v>0.08</v>
      </c>
      <c r="W18" s="152">
        <v>3.0738341899999999</v>
      </c>
      <c r="X18" s="152">
        <v>-3.15383419</v>
      </c>
      <c r="Y18" s="152">
        <v>0</v>
      </c>
      <c r="Z18" s="152">
        <v>0.18371143009176821</v>
      </c>
      <c r="AA18" s="195">
        <v>0.1650643633683361</v>
      </c>
      <c r="AB18" s="152">
        <v>0.11705567248543758</v>
      </c>
      <c r="AC18" s="152">
        <v>7.0166164353083413E-3</v>
      </c>
      <c r="AD18" s="152">
        <v>-2.2741278175118451E-2</v>
      </c>
      <c r="AE18" s="152">
        <v>2.7472053036123479E-2</v>
      </c>
      <c r="AF18" s="152">
        <v>9.8590710629371629E-3</v>
      </c>
      <c r="AG18" s="152">
        <v>233.27988555384363</v>
      </c>
      <c r="AH18" s="152">
        <v>29.159985694230457</v>
      </c>
      <c r="AI18" s="152">
        <v>3.6449982117788071</v>
      </c>
      <c r="AJ18" s="152">
        <v>0.52071403025411533</v>
      </c>
    </row>
    <row r="19" spans="2:36">
      <c r="B19" s="30" t="s">
        <v>485</v>
      </c>
      <c r="C19" s="69" t="s">
        <v>486</v>
      </c>
      <c r="D19" s="19" t="s">
        <v>27</v>
      </c>
      <c r="E19" s="152">
        <v>0</v>
      </c>
      <c r="F19" s="152">
        <v>0</v>
      </c>
      <c r="G19" s="152">
        <v>0</v>
      </c>
      <c r="H19" s="152">
        <v>0</v>
      </c>
      <c r="I19" s="152">
        <v>0</v>
      </c>
      <c r="J19" s="152">
        <v>0</v>
      </c>
      <c r="K19" s="152">
        <v>0</v>
      </c>
      <c r="L19" s="152">
        <v>0</v>
      </c>
      <c r="M19" s="152">
        <v>0</v>
      </c>
      <c r="N19" s="152">
        <v>0</v>
      </c>
      <c r="O19" s="152">
        <v>0</v>
      </c>
      <c r="P19" s="152">
        <v>0</v>
      </c>
      <c r="Q19" s="152">
        <v>0</v>
      </c>
      <c r="R19" s="152">
        <v>0</v>
      </c>
      <c r="S19" s="152">
        <v>0</v>
      </c>
      <c r="T19" s="152">
        <v>0</v>
      </c>
      <c r="U19" s="152">
        <v>0</v>
      </c>
      <c r="V19" s="152">
        <v>0</v>
      </c>
      <c r="W19" s="152">
        <v>0</v>
      </c>
      <c r="X19" s="152">
        <v>0</v>
      </c>
      <c r="Y19" s="152">
        <v>0</v>
      </c>
      <c r="Z19" s="152">
        <v>0</v>
      </c>
      <c r="AA19" s="152">
        <v>0</v>
      </c>
      <c r="AB19" s="152">
        <v>0</v>
      </c>
      <c r="AC19" s="152">
        <v>0</v>
      </c>
      <c r="AD19" s="152">
        <v>0</v>
      </c>
      <c r="AE19" s="152">
        <v>0</v>
      </c>
      <c r="AF19" s="152">
        <v>0</v>
      </c>
      <c r="AG19" s="152">
        <v>0</v>
      </c>
      <c r="AH19" s="152">
        <v>0</v>
      </c>
      <c r="AI19" s="152">
        <v>0</v>
      </c>
      <c r="AJ19" s="152">
        <v>0</v>
      </c>
    </row>
    <row r="20" spans="2:36">
      <c r="B20" s="30" t="s">
        <v>487</v>
      </c>
      <c r="C20" s="69" t="s">
        <v>488</v>
      </c>
      <c r="D20" s="19" t="s">
        <v>27</v>
      </c>
      <c r="E20" s="152">
        <v>0</v>
      </c>
      <c r="F20" s="152">
        <v>0</v>
      </c>
      <c r="G20" s="152">
        <v>0</v>
      </c>
      <c r="H20" s="152">
        <v>0</v>
      </c>
      <c r="I20" s="152">
        <v>0</v>
      </c>
      <c r="J20" s="152">
        <v>0</v>
      </c>
      <c r="K20" s="152">
        <v>0</v>
      </c>
      <c r="L20" s="152">
        <v>0</v>
      </c>
      <c r="M20" s="152">
        <v>0</v>
      </c>
      <c r="N20" s="152">
        <v>0</v>
      </c>
      <c r="O20" s="152">
        <v>0</v>
      </c>
      <c r="P20" s="152">
        <v>0</v>
      </c>
      <c r="Q20" s="152">
        <v>0</v>
      </c>
      <c r="R20" s="152">
        <v>0</v>
      </c>
      <c r="S20" s="152">
        <v>0</v>
      </c>
      <c r="T20" s="152">
        <v>0</v>
      </c>
      <c r="U20" s="152">
        <v>0</v>
      </c>
      <c r="V20" s="152">
        <v>0</v>
      </c>
      <c r="W20" s="152">
        <v>0</v>
      </c>
      <c r="X20" s="152">
        <v>0</v>
      </c>
      <c r="Y20" s="152">
        <v>0</v>
      </c>
      <c r="Z20" s="152">
        <v>0</v>
      </c>
      <c r="AA20" s="152">
        <v>0</v>
      </c>
      <c r="AB20" s="152">
        <v>0</v>
      </c>
      <c r="AC20" s="152">
        <v>0</v>
      </c>
      <c r="AD20" s="152">
        <v>0</v>
      </c>
      <c r="AE20" s="152">
        <v>0</v>
      </c>
      <c r="AF20" s="152">
        <v>0</v>
      </c>
      <c r="AG20" s="152">
        <v>0</v>
      </c>
      <c r="AH20" s="152">
        <v>0</v>
      </c>
      <c r="AI20" s="152">
        <v>0</v>
      </c>
      <c r="AJ20" s="152">
        <v>0</v>
      </c>
    </row>
    <row r="21" spans="2:36">
      <c r="B21" s="30" t="s">
        <v>489</v>
      </c>
      <c r="C21" s="69" t="s">
        <v>490</v>
      </c>
      <c r="D21" s="19" t="s">
        <v>27</v>
      </c>
      <c r="E21" s="152">
        <v>0</v>
      </c>
      <c r="F21" s="152">
        <v>0</v>
      </c>
      <c r="G21" s="152">
        <v>0</v>
      </c>
      <c r="H21" s="152">
        <v>0</v>
      </c>
      <c r="I21" s="152">
        <v>0</v>
      </c>
      <c r="J21" s="152">
        <v>0</v>
      </c>
      <c r="K21" s="152">
        <v>0</v>
      </c>
      <c r="L21" s="152">
        <v>0</v>
      </c>
      <c r="M21" s="152">
        <v>0</v>
      </c>
      <c r="N21" s="152">
        <v>0</v>
      </c>
      <c r="O21" s="152">
        <v>0</v>
      </c>
      <c r="P21" s="152">
        <v>0</v>
      </c>
      <c r="Q21" s="152">
        <v>0</v>
      </c>
      <c r="R21" s="152">
        <v>0</v>
      </c>
      <c r="S21" s="152">
        <v>0</v>
      </c>
      <c r="T21" s="152">
        <v>0</v>
      </c>
      <c r="U21" s="152">
        <v>0</v>
      </c>
      <c r="V21" s="152">
        <v>0</v>
      </c>
      <c r="W21" s="152">
        <v>0</v>
      </c>
      <c r="X21" s="152">
        <v>0</v>
      </c>
      <c r="Y21" s="152">
        <v>0</v>
      </c>
      <c r="Z21" s="152">
        <v>0</v>
      </c>
      <c r="AA21" s="152">
        <v>0</v>
      </c>
      <c r="AB21" s="152">
        <v>0</v>
      </c>
      <c r="AC21" s="152">
        <v>0</v>
      </c>
      <c r="AD21" s="152">
        <v>0</v>
      </c>
      <c r="AE21" s="152">
        <v>0</v>
      </c>
      <c r="AF21" s="152">
        <v>0</v>
      </c>
      <c r="AG21" s="152">
        <v>0</v>
      </c>
      <c r="AH21" s="152">
        <v>0</v>
      </c>
      <c r="AI21" s="152">
        <v>0</v>
      </c>
      <c r="AJ21" s="152">
        <v>0</v>
      </c>
    </row>
    <row r="22" spans="2:36">
      <c r="B22" s="64" t="s">
        <v>75</v>
      </c>
      <c r="C22" s="65" t="s">
        <v>491</v>
      </c>
      <c r="D22" s="62" t="s">
        <v>27</v>
      </c>
      <c r="E22" s="184">
        <f>+E31+E40</f>
        <v>-775.78297015000021</v>
      </c>
      <c r="F22" s="184">
        <f t="shared" ref="F22:X22" si="6">+F31+F40</f>
        <v>538.35200207000094</v>
      </c>
      <c r="G22" s="184">
        <f t="shared" si="6"/>
        <v>1068.4656621920001</v>
      </c>
      <c r="H22" s="184">
        <f t="shared" si="6"/>
        <v>-149.99995761999915</v>
      </c>
      <c r="I22" s="184">
        <f t="shared" si="6"/>
        <v>617.53139640000052</v>
      </c>
      <c r="J22" s="184">
        <f t="shared" si="6"/>
        <v>-29.819729130000155</v>
      </c>
      <c r="K22" s="184">
        <f t="shared" si="6"/>
        <v>-517.44845386777092</v>
      </c>
      <c r="L22" s="184">
        <f t="shared" si="6"/>
        <v>7120.7509785100001</v>
      </c>
      <c r="M22" s="184">
        <f t="shared" si="6"/>
        <v>205.48652597000137</v>
      </c>
      <c r="N22" s="184">
        <f t="shared" si="6"/>
        <v>356.86400091000019</v>
      </c>
      <c r="O22" s="184">
        <f t="shared" si="6"/>
        <v>392.92944901999994</v>
      </c>
      <c r="P22" s="184">
        <f t="shared" si="6"/>
        <v>8724.3210052499999</v>
      </c>
      <c r="Q22" s="184">
        <f t="shared" si="6"/>
        <v>-92.187572889999586</v>
      </c>
      <c r="R22" s="184">
        <f t="shared" si="6"/>
        <v>1125.8229431199979</v>
      </c>
      <c r="S22" s="184">
        <f t="shared" si="6"/>
        <v>-534.91153115000145</v>
      </c>
      <c r="T22" s="184">
        <f t="shared" si="6"/>
        <v>10629.194657960003</v>
      </c>
      <c r="U22" s="184">
        <f t="shared" si="6"/>
        <v>-584.73752723999939</v>
      </c>
      <c r="V22" s="184">
        <f t="shared" si="6"/>
        <v>1552.1225988699985</v>
      </c>
      <c r="W22" s="184">
        <f t="shared" si="6"/>
        <v>-599.14795196000034</v>
      </c>
      <c r="X22" s="184">
        <f t="shared" si="6"/>
        <v>4598.5425882599957</v>
      </c>
      <c r="Y22" s="184">
        <f t="shared" ref="Y22:AJ22" si="7">SUM(Y23:Y30)</f>
        <v>5.7658499999999994E-2</v>
      </c>
      <c r="Z22" s="184">
        <f t="shared" si="7"/>
        <v>1.2000000000000002E-4</v>
      </c>
      <c r="AA22" s="205">
        <f t="shared" si="7"/>
        <v>1.2000000000000002E-4</v>
      </c>
      <c r="AB22" s="184">
        <f t="shared" si="7"/>
        <v>1.2000000000000002E-4</v>
      </c>
      <c r="AC22" s="184">
        <f t="shared" si="7"/>
        <v>4.0000000000000003E-5</v>
      </c>
      <c r="AD22" s="184">
        <f t="shared" si="7"/>
        <v>9.7499999999999998E-5</v>
      </c>
      <c r="AE22" s="184">
        <f t="shared" si="7"/>
        <v>0.44800814</v>
      </c>
      <c r="AF22" s="206">
        <f t="shared" si="7"/>
        <v>3.1802435272686784</v>
      </c>
      <c r="AG22" s="184">
        <f t="shared" si="7"/>
        <v>6.0000000000000002E-5</v>
      </c>
      <c r="AH22" s="184">
        <f t="shared" si="7"/>
        <v>2.0999999999999998E-4</v>
      </c>
      <c r="AI22" s="184">
        <f t="shared" si="7"/>
        <v>1.2000000000000002E-4</v>
      </c>
      <c r="AJ22" s="205">
        <f t="shared" si="7"/>
        <v>0.10854746477283833</v>
      </c>
    </row>
    <row r="23" spans="2:36">
      <c r="B23" s="30" t="s">
        <v>492</v>
      </c>
      <c r="C23" s="23" t="s">
        <v>493</v>
      </c>
      <c r="D23" s="19" t="s">
        <v>27</v>
      </c>
      <c r="E23" s="174">
        <f>+E32+E41</f>
        <v>0</v>
      </c>
      <c r="F23" s="174">
        <f t="shared" ref="F23:AB23" si="8">+F32+F41</f>
        <v>0</v>
      </c>
      <c r="G23" s="174">
        <f t="shared" si="8"/>
        <v>0</v>
      </c>
      <c r="H23" s="174">
        <f t="shared" si="8"/>
        <v>0</v>
      </c>
      <c r="I23" s="174">
        <f t="shared" si="8"/>
        <v>0</v>
      </c>
      <c r="J23" s="174">
        <f t="shared" si="8"/>
        <v>0</v>
      </c>
      <c r="K23" s="174">
        <f t="shared" si="8"/>
        <v>0</v>
      </c>
      <c r="L23" s="174">
        <f t="shared" si="8"/>
        <v>0</v>
      </c>
      <c r="M23" s="174">
        <f t="shared" si="8"/>
        <v>0</v>
      </c>
      <c r="N23" s="174">
        <f t="shared" si="8"/>
        <v>0</v>
      </c>
      <c r="O23" s="174">
        <f t="shared" si="8"/>
        <v>0</v>
      </c>
      <c r="P23" s="174">
        <f t="shared" si="8"/>
        <v>0</v>
      </c>
      <c r="Q23" s="174">
        <f t="shared" si="8"/>
        <v>0</v>
      </c>
      <c r="R23" s="174">
        <f t="shared" si="8"/>
        <v>0</v>
      </c>
      <c r="S23" s="174">
        <f t="shared" si="8"/>
        <v>0</v>
      </c>
      <c r="T23" s="174">
        <f t="shared" si="8"/>
        <v>0</v>
      </c>
      <c r="U23" s="174">
        <f t="shared" si="8"/>
        <v>0</v>
      </c>
      <c r="V23" s="174">
        <f t="shared" si="8"/>
        <v>0</v>
      </c>
      <c r="W23" s="174">
        <f t="shared" si="8"/>
        <v>0</v>
      </c>
      <c r="X23" s="174">
        <f t="shared" si="8"/>
        <v>0</v>
      </c>
      <c r="Y23" s="174">
        <f t="shared" si="8"/>
        <v>0</v>
      </c>
      <c r="Z23" s="174">
        <f t="shared" si="8"/>
        <v>0</v>
      </c>
      <c r="AA23" s="174">
        <f t="shared" si="8"/>
        <v>0</v>
      </c>
      <c r="AB23" s="174">
        <f t="shared" si="8"/>
        <v>0</v>
      </c>
      <c r="AC23" s="174">
        <f t="shared" ref="AC23:AH26" si="9">+AC32+AC41</f>
        <v>0</v>
      </c>
      <c r="AD23" s="174">
        <f t="shared" si="9"/>
        <v>0</v>
      </c>
      <c r="AE23" s="174">
        <f t="shared" si="9"/>
        <v>0</v>
      </c>
      <c r="AF23" s="174">
        <f t="shared" si="9"/>
        <v>0</v>
      </c>
      <c r="AG23" s="174">
        <f t="shared" si="9"/>
        <v>0</v>
      </c>
      <c r="AH23" s="174">
        <f t="shared" si="9"/>
        <v>0</v>
      </c>
      <c r="AI23" s="152">
        <v>0</v>
      </c>
      <c r="AJ23" s="174">
        <f>+AJ32+AJ41</f>
        <v>0</v>
      </c>
    </row>
    <row r="24" spans="2:36">
      <c r="B24" s="30" t="s">
        <v>494</v>
      </c>
      <c r="C24" s="23" t="s">
        <v>495</v>
      </c>
      <c r="D24" s="19" t="s">
        <v>27</v>
      </c>
      <c r="E24" s="174">
        <f t="shared" ref="E24:E30" si="10">+E33+E42</f>
        <v>-772.43038829000011</v>
      </c>
      <c r="F24" s="174">
        <f t="shared" ref="F24:AB24" si="11">+F33+F42</f>
        <v>550.75985526000102</v>
      </c>
      <c r="G24" s="174">
        <f t="shared" si="11"/>
        <v>1069.743287212</v>
      </c>
      <c r="H24" s="174">
        <f t="shared" si="11"/>
        <v>-156.71882630999917</v>
      </c>
      <c r="I24" s="174">
        <f t="shared" si="11"/>
        <v>618.50273313000048</v>
      </c>
      <c r="J24" s="174">
        <f t="shared" si="11"/>
        <v>-27.528927430000156</v>
      </c>
      <c r="K24" s="174">
        <f t="shared" si="11"/>
        <v>-524.13606913777085</v>
      </c>
      <c r="L24" s="174">
        <f t="shared" si="11"/>
        <v>7123.0417801599997</v>
      </c>
      <c r="M24" s="174">
        <f t="shared" si="11"/>
        <v>207.55113415000142</v>
      </c>
      <c r="N24" s="174">
        <f t="shared" si="11"/>
        <v>359.40911826000024</v>
      </c>
      <c r="O24" s="174">
        <f t="shared" si="11"/>
        <v>384.11467779999998</v>
      </c>
      <c r="P24" s="174">
        <f t="shared" si="11"/>
        <v>8726.5768157999992</v>
      </c>
      <c r="Q24" s="174">
        <f t="shared" si="11"/>
        <v>-91.849566349999577</v>
      </c>
      <c r="R24" s="174">
        <f t="shared" si="11"/>
        <v>1117.9659036099981</v>
      </c>
      <c r="S24" s="174">
        <f t="shared" si="11"/>
        <v>-534.28002115000152</v>
      </c>
      <c r="T24" s="174">
        <f t="shared" si="11"/>
        <v>10629.782157840002</v>
      </c>
      <c r="U24" s="174">
        <f t="shared" si="11"/>
        <v>-583.84910507999939</v>
      </c>
      <c r="V24" s="174">
        <f t="shared" si="11"/>
        <v>1556.7011391699984</v>
      </c>
      <c r="W24" s="174">
        <f t="shared" si="11"/>
        <v>-595.76957471000037</v>
      </c>
      <c r="X24" s="174">
        <f t="shared" si="11"/>
        <v>4631.583531149995</v>
      </c>
      <c r="Y24" s="174">
        <f t="shared" si="11"/>
        <v>0</v>
      </c>
      <c r="Z24" s="174">
        <f t="shared" si="11"/>
        <v>0</v>
      </c>
      <c r="AA24" s="174">
        <f t="shared" si="11"/>
        <v>0</v>
      </c>
      <c r="AB24" s="174">
        <f t="shared" si="11"/>
        <v>0</v>
      </c>
      <c r="AC24" s="174">
        <f t="shared" si="9"/>
        <v>0</v>
      </c>
      <c r="AD24" s="174">
        <f t="shared" si="9"/>
        <v>0</v>
      </c>
      <c r="AE24" s="174">
        <f t="shared" si="9"/>
        <v>0</v>
      </c>
      <c r="AF24" s="174">
        <f t="shared" si="9"/>
        <v>0</v>
      </c>
      <c r="AG24" s="174">
        <f t="shared" si="9"/>
        <v>0</v>
      </c>
      <c r="AH24" s="174">
        <f t="shared" si="9"/>
        <v>0</v>
      </c>
      <c r="AI24" s="152">
        <v>0</v>
      </c>
      <c r="AJ24" s="174">
        <f>+AJ33+AJ42</f>
        <v>0</v>
      </c>
    </row>
    <row r="25" spans="2:36">
      <c r="B25" s="30" t="s">
        <v>496</v>
      </c>
      <c r="C25" s="23" t="s">
        <v>497</v>
      </c>
      <c r="D25" s="19" t="s">
        <v>27</v>
      </c>
      <c r="E25" s="174">
        <f t="shared" si="10"/>
        <v>0</v>
      </c>
      <c r="F25" s="174">
        <f t="shared" ref="F25:AA25" si="12">+F34+F43</f>
        <v>0</v>
      </c>
      <c r="G25" s="174">
        <f t="shared" si="12"/>
        <v>0</v>
      </c>
      <c r="H25" s="174">
        <f t="shared" si="12"/>
        <v>9.9967999999999986</v>
      </c>
      <c r="I25" s="174">
        <f t="shared" si="12"/>
        <v>0</v>
      </c>
      <c r="J25" s="174">
        <f t="shared" si="12"/>
        <v>0</v>
      </c>
      <c r="K25" s="174">
        <f t="shared" si="12"/>
        <v>9.9967999999999986</v>
      </c>
      <c r="L25" s="174">
        <f t="shared" si="12"/>
        <v>0</v>
      </c>
      <c r="M25" s="174">
        <f t="shared" si="12"/>
        <v>0</v>
      </c>
      <c r="N25" s="174">
        <f t="shared" si="12"/>
        <v>0</v>
      </c>
      <c r="O25" s="174">
        <f t="shared" si="12"/>
        <v>9.9967999999999986</v>
      </c>
      <c r="P25" s="174">
        <f t="shared" si="12"/>
        <v>0</v>
      </c>
      <c r="Q25" s="174">
        <f t="shared" si="12"/>
        <v>0</v>
      </c>
      <c r="R25" s="174">
        <f t="shared" si="12"/>
        <v>10.010999999999999</v>
      </c>
      <c r="S25" s="174">
        <f t="shared" si="12"/>
        <v>0</v>
      </c>
      <c r="T25" s="174">
        <f t="shared" si="12"/>
        <v>0</v>
      </c>
      <c r="U25" s="174">
        <f t="shared" si="12"/>
        <v>0</v>
      </c>
      <c r="V25" s="174">
        <f t="shared" si="12"/>
        <v>0</v>
      </c>
      <c r="W25" s="174">
        <f t="shared" si="12"/>
        <v>0</v>
      </c>
      <c r="X25" s="174">
        <f t="shared" si="12"/>
        <v>0</v>
      </c>
      <c r="Y25" s="174">
        <f t="shared" si="12"/>
        <v>0</v>
      </c>
      <c r="Z25" s="174">
        <f t="shared" si="12"/>
        <v>0</v>
      </c>
      <c r="AA25" s="174">
        <f t="shared" si="12"/>
        <v>0</v>
      </c>
      <c r="AB25" s="174">
        <v>0</v>
      </c>
      <c r="AC25" s="174">
        <f t="shared" si="9"/>
        <v>0</v>
      </c>
      <c r="AD25" s="174">
        <f t="shared" si="9"/>
        <v>0</v>
      </c>
      <c r="AE25" s="174">
        <f t="shared" si="9"/>
        <v>0</v>
      </c>
      <c r="AF25" s="174">
        <f t="shared" si="9"/>
        <v>0</v>
      </c>
      <c r="AG25" s="174">
        <f t="shared" si="9"/>
        <v>0</v>
      </c>
      <c r="AH25" s="174">
        <f t="shared" si="9"/>
        <v>0</v>
      </c>
      <c r="AI25" s="152">
        <v>0</v>
      </c>
      <c r="AJ25" s="174">
        <f>+AJ34+AJ43</f>
        <v>0</v>
      </c>
    </row>
    <row r="26" spans="2:36">
      <c r="B26" s="30" t="s">
        <v>498</v>
      </c>
      <c r="C26" s="23" t="s">
        <v>499</v>
      </c>
      <c r="D26" s="19" t="s">
        <v>27</v>
      </c>
      <c r="E26" s="174">
        <f t="shared" si="10"/>
        <v>-3.3525818600000004</v>
      </c>
      <c r="F26" s="174">
        <f t="shared" ref="F26:AB26" si="13">+F35+F44</f>
        <v>-12.407853189999999</v>
      </c>
      <c r="G26" s="174">
        <f t="shared" si="13"/>
        <v>-0.7867635300000001</v>
      </c>
      <c r="H26" s="174">
        <f t="shared" si="13"/>
        <v>-3.27793131</v>
      </c>
      <c r="I26" s="174">
        <f t="shared" si="13"/>
        <v>-0.97133673000000009</v>
      </c>
      <c r="J26" s="174">
        <f t="shared" si="13"/>
        <v>-2.2908016999999998</v>
      </c>
      <c r="K26" s="174">
        <f t="shared" si="13"/>
        <v>-2.46697539</v>
      </c>
      <c r="L26" s="174">
        <f t="shared" si="13"/>
        <v>-2.2908016499999997</v>
      </c>
      <c r="M26" s="174">
        <f t="shared" si="13"/>
        <v>-2.0646081799999996</v>
      </c>
      <c r="N26" s="174">
        <f t="shared" si="13"/>
        <v>-2.5451173499999999</v>
      </c>
      <c r="O26" s="174">
        <f t="shared" si="13"/>
        <v>-0.55111639000000001</v>
      </c>
      <c r="P26" s="174">
        <f t="shared" si="13"/>
        <v>-2.2558105500000001</v>
      </c>
      <c r="Q26" s="174">
        <f t="shared" si="13"/>
        <v>-0.33800654000000002</v>
      </c>
      <c r="R26" s="174">
        <f t="shared" si="13"/>
        <v>-2.1539604900000002</v>
      </c>
      <c r="S26" s="174">
        <f t="shared" si="13"/>
        <v>-1E-4</v>
      </c>
      <c r="T26" s="174">
        <f t="shared" si="13"/>
        <v>-3.1589999999999999E-3</v>
      </c>
      <c r="U26" s="174">
        <f t="shared" si="13"/>
        <v>-0.32986120000000002</v>
      </c>
      <c r="V26" s="174">
        <f t="shared" si="13"/>
        <v>-7.1999999999999994E-4</v>
      </c>
      <c r="W26" s="174">
        <f t="shared" si="13"/>
        <v>-1.2705E-4</v>
      </c>
      <c r="X26" s="174">
        <f t="shared" si="13"/>
        <v>-8.0000000000000007E-5</v>
      </c>
      <c r="Y26" s="174">
        <f t="shared" si="13"/>
        <v>8.0000000000000007E-5</v>
      </c>
      <c r="Z26" s="174">
        <f t="shared" si="13"/>
        <v>1.2000000000000002E-4</v>
      </c>
      <c r="AA26" s="174">
        <f t="shared" si="13"/>
        <v>1.2000000000000002E-4</v>
      </c>
      <c r="AB26" s="174">
        <f t="shared" si="13"/>
        <v>1.2000000000000002E-4</v>
      </c>
      <c r="AC26" s="174">
        <f t="shared" si="9"/>
        <v>4.0000000000000003E-5</v>
      </c>
      <c r="AD26" s="174">
        <f t="shared" si="9"/>
        <v>9.7499999999999998E-5</v>
      </c>
      <c r="AE26" s="174">
        <f t="shared" si="9"/>
        <v>8.25E-5</v>
      </c>
      <c r="AF26" s="174">
        <v>0.20129899227574019</v>
      </c>
      <c r="AG26" s="174">
        <f t="shared" si="9"/>
        <v>6.0000000000000002E-5</v>
      </c>
      <c r="AH26" s="174">
        <f t="shared" si="9"/>
        <v>2.0999999999999998E-4</v>
      </c>
      <c r="AI26" s="152">
        <v>1.2000000000000002E-4</v>
      </c>
      <c r="AJ26" s="203">
        <v>0.10854746477283833</v>
      </c>
    </row>
    <row r="27" spans="2:36">
      <c r="B27" s="30" t="s">
        <v>500</v>
      </c>
      <c r="C27" s="23" t="s">
        <v>501</v>
      </c>
      <c r="D27" s="19" t="s">
        <v>27</v>
      </c>
      <c r="E27" s="174">
        <f t="shared" si="10"/>
        <v>0</v>
      </c>
      <c r="F27" s="174">
        <f t="shared" ref="F27:Z27" si="14">+F36+F45</f>
        <v>0</v>
      </c>
      <c r="G27" s="174">
        <f t="shared" si="14"/>
        <v>-0.49086149000000001</v>
      </c>
      <c r="H27" s="174">
        <f t="shared" si="14"/>
        <v>0</v>
      </c>
      <c r="I27" s="174">
        <f t="shared" si="14"/>
        <v>0</v>
      </c>
      <c r="J27" s="174">
        <f t="shared" si="14"/>
        <v>0</v>
      </c>
      <c r="K27" s="174">
        <f t="shared" si="14"/>
        <v>-0.84220934000000003</v>
      </c>
      <c r="L27" s="174">
        <f t="shared" si="14"/>
        <v>0</v>
      </c>
      <c r="M27" s="174">
        <f t="shared" si="14"/>
        <v>0</v>
      </c>
      <c r="N27" s="174">
        <f t="shared" si="14"/>
        <v>0</v>
      </c>
      <c r="O27" s="174">
        <f t="shared" si="14"/>
        <v>-0.63091238999999999</v>
      </c>
      <c r="P27" s="174">
        <f t="shared" si="14"/>
        <v>0</v>
      </c>
      <c r="Q27" s="174">
        <f t="shared" si="14"/>
        <v>0</v>
      </c>
      <c r="R27" s="174">
        <f t="shared" si="14"/>
        <v>0</v>
      </c>
      <c r="S27" s="174">
        <f t="shared" si="14"/>
        <v>-0.63140999999999992</v>
      </c>
      <c r="T27" s="174">
        <f t="shared" si="14"/>
        <v>-0.58434087999999995</v>
      </c>
      <c r="U27" s="174">
        <f t="shared" si="14"/>
        <v>-0.55856095999999988</v>
      </c>
      <c r="V27" s="174">
        <f t="shared" si="14"/>
        <v>-4.5778202999999991</v>
      </c>
      <c r="W27" s="174">
        <f t="shared" si="14"/>
        <v>-3.3782501999999996</v>
      </c>
      <c r="X27" s="174">
        <f t="shared" si="14"/>
        <v>-33.040862890000007</v>
      </c>
      <c r="Y27" s="174">
        <v>5.7578499999999998E-2</v>
      </c>
      <c r="Z27" s="174">
        <f t="shared" si="14"/>
        <v>0</v>
      </c>
      <c r="AA27" s="152">
        <v>0</v>
      </c>
      <c r="AB27" s="203">
        <v>0</v>
      </c>
      <c r="AC27" s="174">
        <v>0</v>
      </c>
      <c r="AD27" s="174">
        <v>0</v>
      </c>
      <c r="AE27" s="174">
        <v>0.44792564000000001</v>
      </c>
      <c r="AF27" s="204">
        <v>2.9789445349929382</v>
      </c>
      <c r="AG27" s="174">
        <v>0</v>
      </c>
      <c r="AH27" s="174">
        <v>0</v>
      </c>
      <c r="AI27" s="152">
        <v>0</v>
      </c>
      <c r="AJ27" s="174">
        <v>0</v>
      </c>
    </row>
    <row r="28" spans="2:36">
      <c r="B28" s="30" t="s">
        <v>502</v>
      </c>
      <c r="C28" s="23" t="s">
        <v>503</v>
      </c>
      <c r="D28" s="19" t="s">
        <v>27</v>
      </c>
      <c r="E28" s="174">
        <f t="shared" si="10"/>
        <v>0</v>
      </c>
      <c r="F28" s="174">
        <f t="shared" ref="F28:AB28" si="15">+F37+F46</f>
        <v>0</v>
      </c>
      <c r="G28" s="174">
        <f t="shared" si="15"/>
        <v>0</v>
      </c>
      <c r="H28" s="174">
        <f t="shared" si="15"/>
        <v>0</v>
      </c>
      <c r="I28" s="174">
        <f t="shared" si="15"/>
        <v>0</v>
      </c>
      <c r="J28" s="174">
        <f t="shared" si="15"/>
        <v>0</v>
      </c>
      <c r="K28" s="174">
        <f t="shared" si="15"/>
        <v>0</v>
      </c>
      <c r="L28" s="174">
        <f t="shared" si="15"/>
        <v>0</v>
      </c>
      <c r="M28" s="174">
        <f t="shared" si="15"/>
        <v>0</v>
      </c>
      <c r="N28" s="174">
        <f t="shared" si="15"/>
        <v>0</v>
      </c>
      <c r="O28" s="174">
        <f t="shared" si="15"/>
        <v>0</v>
      </c>
      <c r="P28" s="174">
        <f t="shared" si="15"/>
        <v>0</v>
      </c>
      <c r="Q28" s="174">
        <f t="shared" si="15"/>
        <v>0</v>
      </c>
      <c r="R28" s="174">
        <f t="shared" si="15"/>
        <v>0</v>
      </c>
      <c r="S28" s="174">
        <f t="shared" si="15"/>
        <v>0</v>
      </c>
      <c r="T28" s="174">
        <f t="shared" si="15"/>
        <v>0</v>
      </c>
      <c r="U28" s="174">
        <f t="shared" si="15"/>
        <v>0</v>
      </c>
      <c r="V28" s="174">
        <f t="shared" si="15"/>
        <v>0</v>
      </c>
      <c r="W28" s="174">
        <f t="shared" si="15"/>
        <v>0</v>
      </c>
      <c r="X28" s="174">
        <f t="shared" si="15"/>
        <v>0</v>
      </c>
      <c r="Y28" s="174">
        <f t="shared" si="15"/>
        <v>0</v>
      </c>
      <c r="Z28" s="174">
        <f t="shared" si="15"/>
        <v>0</v>
      </c>
      <c r="AA28" s="174">
        <f t="shared" si="15"/>
        <v>0</v>
      </c>
      <c r="AB28" s="174">
        <f t="shared" si="15"/>
        <v>0</v>
      </c>
      <c r="AC28" s="174">
        <f t="shared" ref="AC28:AH30" si="16">+AC37+AC46</f>
        <v>0</v>
      </c>
      <c r="AD28" s="174">
        <f t="shared" si="16"/>
        <v>0</v>
      </c>
      <c r="AE28" s="174">
        <f t="shared" si="16"/>
        <v>0</v>
      </c>
      <c r="AF28" s="174">
        <f t="shared" si="16"/>
        <v>0</v>
      </c>
      <c r="AG28" s="174">
        <f t="shared" si="16"/>
        <v>0</v>
      </c>
      <c r="AH28" s="174">
        <f t="shared" si="16"/>
        <v>0</v>
      </c>
      <c r="AI28" s="152">
        <v>0</v>
      </c>
      <c r="AJ28" s="174">
        <f>+AJ37+AJ46</f>
        <v>0</v>
      </c>
    </row>
    <row r="29" spans="2:36">
      <c r="B29" s="30" t="s">
        <v>504</v>
      </c>
      <c r="C29" s="23" t="s">
        <v>505</v>
      </c>
      <c r="D29" s="19" t="s">
        <v>27</v>
      </c>
      <c r="E29" s="174">
        <f t="shared" si="10"/>
        <v>0</v>
      </c>
      <c r="F29" s="174">
        <f t="shared" ref="F29:AB29" si="17">+F38+F47</f>
        <v>0</v>
      </c>
      <c r="G29" s="174">
        <f t="shared" si="17"/>
        <v>0</v>
      </c>
      <c r="H29" s="174">
        <f t="shared" si="17"/>
        <v>0</v>
      </c>
      <c r="I29" s="174">
        <f t="shared" si="17"/>
        <v>0</v>
      </c>
      <c r="J29" s="174">
        <f t="shared" si="17"/>
        <v>0</v>
      </c>
      <c r="K29" s="174">
        <f t="shared" si="17"/>
        <v>0</v>
      </c>
      <c r="L29" s="174">
        <f t="shared" si="17"/>
        <v>0</v>
      </c>
      <c r="M29" s="174">
        <f t="shared" si="17"/>
        <v>0</v>
      </c>
      <c r="N29" s="174">
        <f t="shared" si="17"/>
        <v>0</v>
      </c>
      <c r="O29" s="174">
        <f t="shared" si="17"/>
        <v>0</v>
      </c>
      <c r="P29" s="174">
        <f t="shared" si="17"/>
        <v>0</v>
      </c>
      <c r="Q29" s="174">
        <f t="shared" si="17"/>
        <v>0</v>
      </c>
      <c r="R29" s="174">
        <f t="shared" si="17"/>
        <v>0</v>
      </c>
      <c r="S29" s="174">
        <f t="shared" si="17"/>
        <v>0</v>
      </c>
      <c r="T29" s="174">
        <f t="shared" si="17"/>
        <v>0</v>
      </c>
      <c r="U29" s="174">
        <f t="shared" si="17"/>
        <v>0</v>
      </c>
      <c r="V29" s="174">
        <f t="shared" si="17"/>
        <v>0</v>
      </c>
      <c r="W29" s="174">
        <f t="shared" si="17"/>
        <v>0</v>
      </c>
      <c r="X29" s="174">
        <f t="shared" si="17"/>
        <v>0</v>
      </c>
      <c r="Y29" s="174">
        <f t="shared" si="17"/>
        <v>0</v>
      </c>
      <c r="Z29" s="174">
        <f t="shared" si="17"/>
        <v>0</v>
      </c>
      <c r="AA29" s="174">
        <f t="shared" si="17"/>
        <v>0</v>
      </c>
      <c r="AB29" s="174">
        <f t="shared" si="17"/>
        <v>0</v>
      </c>
      <c r="AC29" s="174">
        <f t="shared" si="16"/>
        <v>0</v>
      </c>
      <c r="AD29" s="174">
        <f t="shared" si="16"/>
        <v>0</v>
      </c>
      <c r="AE29" s="174">
        <f t="shared" si="16"/>
        <v>0</v>
      </c>
      <c r="AF29" s="174">
        <f t="shared" si="16"/>
        <v>0</v>
      </c>
      <c r="AG29" s="174">
        <f t="shared" si="16"/>
        <v>0</v>
      </c>
      <c r="AH29" s="174">
        <f t="shared" si="16"/>
        <v>0</v>
      </c>
      <c r="AI29" s="152">
        <v>0</v>
      </c>
      <c r="AJ29" s="174">
        <f>+AJ38+AJ47</f>
        <v>0</v>
      </c>
    </row>
    <row r="30" spans="2:36">
      <c r="B30" s="30" t="s">
        <v>506</v>
      </c>
      <c r="C30" s="23" t="s">
        <v>507</v>
      </c>
      <c r="D30" s="19" t="s">
        <v>27</v>
      </c>
      <c r="E30" s="174">
        <f t="shared" si="10"/>
        <v>0</v>
      </c>
      <c r="F30" s="174">
        <f t="shared" ref="F30:AB30" si="18">+F39+F48</f>
        <v>0</v>
      </c>
      <c r="G30" s="174">
        <f t="shared" si="18"/>
        <v>0</v>
      </c>
      <c r="H30" s="174">
        <f t="shared" si="18"/>
        <v>0</v>
      </c>
      <c r="I30" s="174">
        <f t="shared" si="18"/>
        <v>0</v>
      </c>
      <c r="J30" s="174">
        <f t="shared" si="18"/>
        <v>0</v>
      </c>
      <c r="K30" s="174">
        <f t="shared" si="18"/>
        <v>0</v>
      </c>
      <c r="L30" s="174">
        <f t="shared" si="18"/>
        <v>0</v>
      </c>
      <c r="M30" s="174">
        <f t="shared" si="18"/>
        <v>0</v>
      </c>
      <c r="N30" s="174">
        <f t="shared" si="18"/>
        <v>0</v>
      </c>
      <c r="O30" s="174">
        <f t="shared" si="18"/>
        <v>0</v>
      </c>
      <c r="P30" s="174">
        <f t="shared" si="18"/>
        <v>0</v>
      </c>
      <c r="Q30" s="174">
        <f t="shared" si="18"/>
        <v>0</v>
      </c>
      <c r="R30" s="174">
        <f t="shared" si="18"/>
        <v>0</v>
      </c>
      <c r="S30" s="174">
        <f t="shared" si="18"/>
        <v>0</v>
      </c>
      <c r="T30" s="174">
        <f t="shared" si="18"/>
        <v>0</v>
      </c>
      <c r="U30" s="174">
        <f t="shared" si="18"/>
        <v>0</v>
      </c>
      <c r="V30" s="174">
        <f t="shared" si="18"/>
        <v>0</v>
      </c>
      <c r="W30" s="174">
        <f t="shared" si="18"/>
        <v>0</v>
      </c>
      <c r="X30" s="174">
        <f t="shared" si="18"/>
        <v>0</v>
      </c>
      <c r="Y30" s="174">
        <f t="shared" si="18"/>
        <v>0</v>
      </c>
      <c r="Z30" s="174">
        <f t="shared" si="18"/>
        <v>0</v>
      </c>
      <c r="AA30" s="174">
        <f t="shared" si="18"/>
        <v>0</v>
      </c>
      <c r="AB30" s="174">
        <f t="shared" si="18"/>
        <v>0</v>
      </c>
      <c r="AC30" s="174">
        <f t="shared" si="16"/>
        <v>0</v>
      </c>
      <c r="AD30" s="174">
        <f t="shared" si="16"/>
        <v>0</v>
      </c>
      <c r="AE30" s="174">
        <f t="shared" si="16"/>
        <v>0</v>
      </c>
      <c r="AF30" s="174">
        <f t="shared" si="16"/>
        <v>0</v>
      </c>
      <c r="AG30" s="174">
        <f t="shared" si="16"/>
        <v>0</v>
      </c>
      <c r="AH30" s="174">
        <f t="shared" si="16"/>
        <v>0</v>
      </c>
      <c r="AI30" s="152">
        <v>0</v>
      </c>
      <c r="AJ30" s="174">
        <f>+AJ39+AJ48</f>
        <v>0</v>
      </c>
    </row>
    <row r="31" spans="2:36">
      <c r="B31" s="28" t="s">
        <v>77</v>
      </c>
      <c r="C31" s="68" t="s">
        <v>508</v>
      </c>
      <c r="D31" s="19" t="s">
        <v>27</v>
      </c>
      <c r="E31" s="187">
        <f>SUM(E32:E39)</f>
        <v>-1184.1851514600003</v>
      </c>
      <c r="F31" s="187">
        <f t="shared" ref="F31:AB31" si="19">SUM(F32:F39)</f>
        <v>117.04392250000097</v>
      </c>
      <c r="G31" s="187">
        <f t="shared" si="19"/>
        <v>-136.805420398</v>
      </c>
      <c r="H31" s="187">
        <f t="shared" si="19"/>
        <v>37.625735110000839</v>
      </c>
      <c r="I31" s="187">
        <f t="shared" si="19"/>
        <v>-617.55606859999955</v>
      </c>
      <c r="J31" s="187">
        <f t="shared" si="19"/>
        <v>-29.819729130000155</v>
      </c>
      <c r="K31" s="187">
        <f t="shared" si="19"/>
        <v>-866.97959769777083</v>
      </c>
      <c r="L31" s="187">
        <f t="shared" si="19"/>
        <v>7464.4050673500005</v>
      </c>
      <c r="M31" s="187">
        <f t="shared" si="19"/>
        <v>-753.53901874999849</v>
      </c>
      <c r="N31" s="187">
        <f t="shared" si="19"/>
        <v>445.59343093000024</v>
      </c>
      <c r="O31" s="187">
        <f t="shared" si="19"/>
        <v>514.37911287999998</v>
      </c>
      <c r="P31" s="187">
        <f t="shared" si="19"/>
        <v>8326.1536878299994</v>
      </c>
      <c r="Q31" s="187">
        <f t="shared" si="19"/>
        <v>-242.22584289999961</v>
      </c>
      <c r="R31" s="187">
        <f t="shared" si="19"/>
        <v>200.08678732999806</v>
      </c>
      <c r="S31" s="187">
        <f t="shared" si="19"/>
        <v>-374.31967781000139</v>
      </c>
      <c r="T31" s="187">
        <f t="shared" si="19"/>
        <v>10115.646406920003</v>
      </c>
      <c r="U31" s="187">
        <f t="shared" si="19"/>
        <v>-604.78089746999945</v>
      </c>
      <c r="V31" s="187">
        <f t="shared" si="19"/>
        <v>476.52016019999843</v>
      </c>
      <c r="W31" s="187">
        <f t="shared" si="19"/>
        <v>-792.78005636000034</v>
      </c>
      <c r="X31" s="187">
        <f t="shared" si="19"/>
        <v>3374.5860505599953</v>
      </c>
      <c r="Y31" s="187">
        <f t="shared" si="19"/>
        <v>8.0000000000000007E-5</v>
      </c>
      <c r="Z31" s="187">
        <f t="shared" si="19"/>
        <v>1.2000000000000002E-4</v>
      </c>
      <c r="AA31" s="202">
        <f t="shared" si="19"/>
        <v>0.11622307999999999</v>
      </c>
      <c r="AB31" s="187">
        <f t="shared" si="19"/>
        <v>5.2296993307803454</v>
      </c>
      <c r="AC31" s="187">
        <f t="shared" ref="AC31:AJ31" si="20">SUM(AC32:AC39)</f>
        <v>4.0000000000000003E-5</v>
      </c>
      <c r="AD31" s="187">
        <f t="shared" si="20"/>
        <v>9.7499999999999998E-5</v>
      </c>
      <c r="AE31" s="202">
        <f t="shared" si="20"/>
        <v>0.44800814</v>
      </c>
      <c r="AF31" s="202">
        <f t="shared" si="20"/>
        <v>0</v>
      </c>
      <c r="AG31" s="202">
        <f t="shared" si="20"/>
        <v>6.0000000000000002E-5</v>
      </c>
      <c r="AH31" s="202">
        <f t="shared" si="20"/>
        <v>2.1006599999999999E-4</v>
      </c>
      <c r="AI31" s="202">
        <f t="shared" si="20"/>
        <v>1.2000000000000002E-4</v>
      </c>
      <c r="AJ31" s="202">
        <f t="shared" si="20"/>
        <v>0</v>
      </c>
    </row>
    <row r="32" spans="2:36">
      <c r="B32" s="30" t="s">
        <v>509</v>
      </c>
      <c r="C32" s="69" t="s">
        <v>510</v>
      </c>
      <c r="D32" s="19" t="s">
        <v>27</v>
      </c>
      <c r="E32" s="174">
        <v>0</v>
      </c>
      <c r="F32" s="174">
        <v>0</v>
      </c>
      <c r="G32" s="174">
        <v>0</v>
      </c>
      <c r="H32" s="174">
        <v>0</v>
      </c>
      <c r="I32" s="174">
        <v>0</v>
      </c>
      <c r="J32" s="174">
        <v>0</v>
      </c>
      <c r="K32" s="174">
        <v>0</v>
      </c>
      <c r="L32" s="174">
        <v>0</v>
      </c>
      <c r="M32" s="174">
        <v>0</v>
      </c>
      <c r="N32" s="174">
        <v>0</v>
      </c>
      <c r="O32" s="174">
        <v>0</v>
      </c>
      <c r="P32" s="174">
        <v>0</v>
      </c>
      <c r="Q32" s="174">
        <v>0</v>
      </c>
      <c r="R32" s="174">
        <v>0</v>
      </c>
      <c r="S32" s="174">
        <v>0</v>
      </c>
      <c r="T32" s="174">
        <v>0</v>
      </c>
      <c r="U32" s="174">
        <v>0</v>
      </c>
      <c r="V32" s="174">
        <v>0</v>
      </c>
      <c r="W32" s="174">
        <v>0</v>
      </c>
      <c r="X32" s="174">
        <v>0</v>
      </c>
      <c r="Y32" s="174">
        <v>0</v>
      </c>
      <c r="Z32" s="174">
        <v>0</v>
      </c>
      <c r="AA32" s="174">
        <v>0</v>
      </c>
      <c r="AB32" s="174">
        <v>0</v>
      </c>
      <c r="AC32" s="174">
        <v>0</v>
      </c>
      <c r="AD32" s="174">
        <v>0</v>
      </c>
      <c r="AE32" s="174">
        <v>0</v>
      </c>
      <c r="AF32" s="174">
        <v>0</v>
      </c>
      <c r="AG32" s="174">
        <v>0</v>
      </c>
      <c r="AH32" s="174">
        <v>0</v>
      </c>
      <c r="AI32" s="174">
        <v>0</v>
      </c>
      <c r="AJ32" s="174">
        <v>0</v>
      </c>
    </row>
    <row r="33" spans="2:36">
      <c r="B33" s="30" t="s">
        <v>511</v>
      </c>
      <c r="C33" s="69" t="s">
        <v>512</v>
      </c>
      <c r="D33" s="19" t="s">
        <v>27</v>
      </c>
      <c r="E33" s="155">
        <v>-1180.8325696000002</v>
      </c>
      <c r="F33" s="155">
        <v>129.45177569000097</v>
      </c>
      <c r="G33" s="155">
        <v>-135.52779537800001</v>
      </c>
      <c r="H33" s="155">
        <v>40.903666420000839</v>
      </c>
      <c r="I33" s="155">
        <v>-616.58473186999959</v>
      </c>
      <c r="J33" s="155">
        <v>-27.528927430000156</v>
      </c>
      <c r="K33" s="155">
        <v>-863.67041296777086</v>
      </c>
      <c r="L33" s="155">
        <v>7466.6958690000001</v>
      </c>
      <c r="M33" s="155">
        <v>-751.47441056999844</v>
      </c>
      <c r="N33" s="155">
        <v>448.13854828000024</v>
      </c>
      <c r="O33" s="155">
        <v>515.56114165999998</v>
      </c>
      <c r="P33" s="155">
        <v>8328.4094983799987</v>
      </c>
      <c r="Q33" s="155">
        <v>-241.8878363599996</v>
      </c>
      <c r="R33" s="155">
        <v>202.24074781999806</v>
      </c>
      <c r="S33" s="155">
        <v>-373.6881678100014</v>
      </c>
      <c r="T33" s="155">
        <v>10116.233906800002</v>
      </c>
      <c r="U33" s="155">
        <v>-603.89247530999944</v>
      </c>
      <c r="V33" s="155">
        <v>481.09870049999842</v>
      </c>
      <c r="W33" s="155">
        <v>-789.40167911000037</v>
      </c>
      <c r="X33" s="155">
        <v>3407.6269934499951</v>
      </c>
      <c r="Y33" s="155">
        <v>0</v>
      </c>
      <c r="Z33" s="155">
        <v>0</v>
      </c>
      <c r="AA33" s="155">
        <v>0</v>
      </c>
      <c r="AB33" s="155">
        <v>0</v>
      </c>
      <c r="AC33" s="155">
        <v>0</v>
      </c>
      <c r="AD33" s="155">
        <v>0</v>
      </c>
      <c r="AE33" s="155">
        <v>0</v>
      </c>
      <c r="AF33" s="155">
        <v>0</v>
      </c>
      <c r="AG33" s="155">
        <v>0</v>
      </c>
      <c r="AH33" s="155">
        <v>0</v>
      </c>
      <c r="AI33" s="155">
        <v>0</v>
      </c>
      <c r="AJ33" s="155">
        <v>0</v>
      </c>
    </row>
    <row r="34" spans="2:36">
      <c r="B34" s="30" t="s">
        <v>513</v>
      </c>
      <c r="C34" s="69" t="s">
        <v>514</v>
      </c>
      <c r="D34" s="19" t="s">
        <v>27</v>
      </c>
      <c r="E34" s="155">
        <v>0</v>
      </c>
      <c r="F34" s="155">
        <v>0</v>
      </c>
      <c r="G34" s="155">
        <v>0</v>
      </c>
      <c r="H34" s="155">
        <v>0</v>
      </c>
      <c r="I34" s="155">
        <v>0</v>
      </c>
      <c r="J34" s="155">
        <v>0</v>
      </c>
      <c r="K34" s="155">
        <v>0</v>
      </c>
      <c r="L34" s="155">
        <v>0</v>
      </c>
      <c r="M34" s="155">
        <v>0</v>
      </c>
      <c r="N34" s="155">
        <v>0</v>
      </c>
      <c r="O34" s="155">
        <v>0</v>
      </c>
      <c r="P34" s="155">
        <v>0</v>
      </c>
      <c r="Q34" s="155">
        <v>0</v>
      </c>
      <c r="R34" s="155">
        <v>0</v>
      </c>
      <c r="S34" s="155">
        <v>0</v>
      </c>
      <c r="T34" s="155">
        <v>0</v>
      </c>
      <c r="U34" s="155">
        <v>0</v>
      </c>
      <c r="V34" s="155">
        <v>0</v>
      </c>
      <c r="W34" s="155">
        <v>0</v>
      </c>
      <c r="X34" s="155">
        <v>0</v>
      </c>
      <c r="Y34" s="155">
        <v>0</v>
      </c>
      <c r="Z34" s="155">
        <v>0</v>
      </c>
      <c r="AA34" s="155">
        <v>0</v>
      </c>
      <c r="AB34" s="152">
        <v>2.2863893307803456</v>
      </c>
      <c r="AC34" s="155">
        <v>0</v>
      </c>
      <c r="AD34" s="155">
        <v>0</v>
      </c>
      <c r="AE34" s="207">
        <v>0</v>
      </c>
      <c r="AF34" s="155">
        <v>0</v>
      </c>
      <c r="AG34" s="155">
        <v>0</v>
      </c>
      <c r="AH34" s="155">
        <v>0</v>
      </c>
      <c r="AI34" s="155">
        <v>0</v>
      </c>
      <c r="AJ34" s="155">
        <v>0</v>
      </c>
    </row>
    <row r="35" spans="2:36">
      <c r="B35" s="30" t="s">
        <v>515</v>
      </c>
      <c r="C35" s="69" t="s">
        <v>516</v>
      </c>
      <c r="D35" s="19" t="s">
        <v>27</v>
      </c>
      <c r="E35" s="152">
        <v>-3.3525818600000004</v>
      </c>
      <c r="F35" s="152">
        <v>-12.407853189999999</v>
      </c>
      <c r="G35" s="152">
        <v>-0.7867635300000001</v>
      </c>
      <c r="H35" s="152">
        <v>-3.27793131</v>
      </c>
      <c r="I35" s="152">
        <v>-0.97133673000000009</v>
      </c>
      <c r="J35" s="152">
        <v>-2.2908016999999998</v>
      </c>
      <c r="K35" s="152">
        <v>-2.46697539</v>
      </c>
      <c r="L35" s="152">
        <v>-2.2908016499999997</v>
      </c>
      <c r="M35" s="152">
        <v>-2.0646081799999996</v>
      </c>
      <c r="N35" s="152">
        <v>-2.5451173499999999</v>
      </c>
      <c r="O35" s="152">
        <v>-0.55111639000000001</v>
      </c>
      <c r="P35" s="152">
        <v>-2.2558105500000001</v>
      </c>
      <c r="Q35" s="152">
        <v>-0.33800654000000002</v>
      </c>
      <c r="R35" s="152">
        <v>-2.1539604900000002</v>
      </c>
      <c r="S35" s="152">
        <v>-1E-4</v>
      </c>
      <c r="T35" s="152">
        <v>-3.1589999999999999E-3</v>
      </c>
      <c r="U35" s="152">
        <v>-0.32986120000000002</v>
      </c>
      <c r="V35" s="152">
        <v>-7.1999999999999994E-4</v>
      </c>
      <c r="W35" s="152">
        <v>-1.2705E-4</v>
      </c>
      <c r="X35" s="152">
        <v>-8.0000000000000007E-5</v>
      </c>
      <c r="Y35" s="152">
        <v>8.0000000000000007E-5</v>
      </c>
      <c r="Z35" s="152">
        <v>1.2000000000000002E-4</v>
      </c>
      <c r="AA35" s="152">
        <v>1.2000000000000002E-4</v>
      </c>
      <c r="AB35" s="152">
        <v>1.2000000000000002E-4</v>
      </c>
      <c r="AC35" s="152">
        <v>4.0000000000000003E-5</v>
      </c>
      <c r="AD35" s="152">
        <v>9.7499999999999998E-5</v>
      </c>
      <c r="AE35" s="152">
        <v>8.25E-5</v>
      </c>
      <c r="AF35" s="152">
        <v>0</v>
      </c>
      <c r="AG35" s="152">
        <v>6.0000000000000002E-5</v>
      </c>
      <c r="AH35" s="152">
        <v>2.0999999999999998E-4</v>
      </c>
      <c r="AI35" s="152">
        <v>1.2000000000000002E-4</v>
      </c>
      <c r="AJ35" s="208">
        <v>0</v>
      </c>
    </row>
    <row r="36" spans="2:36">
      <c r="B36" s="30" t="s">
        <v>517</v>
      </c>
      <c r="C36" s="69" t="s">
        <v>518</v>
      </c>
      <c r="D36" s="19" t="s">
        <v>27</v>
      </c>
      <c r="E36" s="152">
        <v>0</v>
      </c>
      <c r="F36" s="152">
        <v>0</v>
      </c>
      <c r="G36" s="152">
        <v>-0.49086149000000001</v>
      </c>
      <c r="H36" s="152">
        <v>0</v>
      </c>
      <c r="I36" s="152">
        <v>0</v>
      </c>
      <c r="J36" s="152">
        <v>0</v>
      </c>
      <c r="K36" s="152">
        <v>-0.84220934000000003</v>
      </c>
      <c r="L36" s="152">
        <v>0</v>
      </c>
      <c r="M36" s="152">
        <v>0</v>
      </c>
      <c r="N36" s="152">
        <v>0</v>
      </c>
      <c r="O36" s="152">
        <v>-0.63091238999999999</v>
      </c>
      <c r="P36" s="152">
        <v>0</v>
      </c>
      <c r="Q36" s="152">
        <v>0</v>
      </c>
      <c r="R36" s="152">
        <v>0</v>
      </c>
      <c r="S36" s="152">
        <v>-0.63140999999999992</v>
      </c>
      <c r="T36" s="152">
        <v>-0.58434087999999995</v>
      </c>
      <c r="U36" s="152">
        <v>-0.55856095999999988</v>
      </c>
      <c r="V36" s="152">
        <v>-4.5778202999999991</v>
      </c>
      <c r="W36" s="152">
        <v>-3.3782501999999996</v>
      </c>
      <c r="X36" s="152">
        <v>-33.040862890000007</v>
      </c>
      <c r="Y36" s="152">
        <v>0</v>
      </c>
      <c r="Z36" s="152">
        <v>0</v>
      </c>
      <c r="AA36" s="195">
        <v>0.11610308</v>
      </c>
      <c r="AB36" s="152">
        <v>2.94319</v>
      </c>
      <c r="AC36" s="152">
        <v>0</v>
      </c>
      <c r="AD36" s="152">
        <v>0</v>
      </c>
      <c r="AE36" s="152">
        <v>0.44792564000000001</v>
      </c>
      <c r="AF36" s="152">
        <v>0</v>
      </c>
      <c r="AG36" s="152">
        <v>0</v>
      </c>
      <c r="AH36" s="152">
        <v>6.6000000000000009E-8</v>
      </c>
      <c r="AI36" s="152">
        <v>0</v>
      </c>
      <c r="AJ36" s="152">
        <v>0</v>
      </c>
    </row>
    <row r="37" spans="2:36">
      <c r="B37" s="30" t="s">
        <v>519</v>
      </c>
      <c r="C37" s="69" t="s">
        <v>520</v>
      </c>
      <c r="D37" s="19" t="s">
        <v>27</v>
      </c>
      <c r="E37" s="155">
        <v>0</v>
      </c>
      <c r="F37" s="155">
        <v>0</v>
      </c>
      <c r="G37" s="155">
        <v>0</v>
      </c>
      <c r="H37" s="155">
        <v>0</v>
      </c>
      <c r="I37" s="155">
        <v>0</v>
      </c>
      <c r="J37" s="155">
        <v>0</v>
      </c>
      <c r="K37" s="155">
        <v>0</v>
      </c>
      <c r="L37" s="155">
        <v>0</v>
      </c>
      <c r="M37" s="155">
        <v>0</v>
      </c>
      <c r="N37" s="155">
        <v>0</v>
      </c>
      <c r="O37" s="155">
        <v>0</v>
      </c>
      <c r="P37" s="155">
        <v>0</v>
      </c>
      <c r="Q37" s="155">
        <v>0</v>
      </c>
      <c r="R37" s="155">
        <v>0</v>
      </c>
      <c r="S37" s="155">
        <v>0</v>
      </c>
      <c r="T37" s="155">
        <v>0</v>
      </c>
      <c r="U37" s="155">
        <v>0</v>
      </c>
      <c r="V37" s="155">
        <v>0</v>
      </c>
      <c r="W37" s="155">
        <v>0</v>
      </c>
      <c r="X37" s="155">
        <v>0</v>
      </c>
      <c r="Y37" s="155">
        <v>0</v>
      </c>
      <c r="Z37" s="155">
        <v>0</v>
      </c>
      <c r="AA37" s="155">
        <v>0</v>
      </c>
      <c r="AB37" s="155">
        <v>0</v>
      </c>
      <c r="AC37" s="155">
        <v>0</v>
      </c>
      <c r="AD37" s="155">
        <v>0</v>
      </c>
      <c r="AE37" s="155">
        <v>0</v>
      </c>
      <c r="AF37" s="155">
        <v>0</v>
      </c>
      <c r="AG37" s="155">
        <v>0</v>
      </c>
      <c r="AH37" s="155">
        <v>0</v>
      </c>
      <c r="AI37" s="155">
        <v>0</v>
      </c>
      <c r="AJ37" s="155">
        <v>0</v>
      </c>
    </row>
    <row r="38" spans="2:36">
      <c r="B38" s="30" t="s">
        <v>521</v>
      </c>
      <c r="C38" s="69" t="s">
        <v>522</v>
      </c>
      <c r="D38" s="19" t="s">
        <v>27</v>
      </c>
      <c r="E38" s="152">
        <v>0</v>
      </c>
      <c r="F38" s="152">
        <v>0</v>
      </c>
      <c r="G38" s="152">
        <v>0</v>
      </c>
      <c r="H38" s="152">
        <v>0</v>
      </c>
      <c r="I38" s="152">
        <v>0</v>
      </c>
      <c r="J38" s="152">
        <v>0</v>
      </c>
      <c r="K38" s="152">
        <v>0</v>
      </c>
      <c r="L38" s="152">
        <v>0</v>
      </c>
      <c r="M38" s="152">
        <v>0</v>
      </c>
      <c r="N38" s="152">
        <v>0</v>
      </c>
      <c r="O38" s="152">
        <v>0</v>
      </c>
      <c r="P38" s="152">
        <v>0</v>
      </c>
      <c r="Q38" s="152">
        <v>0</v>
      </c>
      <c r="R38" s="152">
        <v>0</v>
      </c>
      <c r="S38" s="152">
        <v>0</v>
      </c>
      <c r="T38" s="152">
        <v>0</v>
      </c>
      <c r="U38" s="152">
        <v>0</v>
      </c>
      <c r="V38" s="152">
        <v>0</v>
      </c>
      <c r="W38" s="152">
        <v>0</v>
      </c>
      <c r="X38" s="152">
        <v>0</v>
      </c>
      <c r="Y38" s="152">
        <v>0</v>
      </c>
      <c r="Z38" s="152">
        <v>0</v>
      </c>
      <c r="AA38" s="152">
        <v>0</v>
      </c>
      <c r="AB38" s="152">
        <v>0</v>
      </c>
      <c r="AC38" s="152">
        <v>0</v>
      </c>
      <c r="AD38" s="152">
        <v>0</v>
      </c>
      <c r="AE38" s="152">
        <v>0</v>
      </c>
      <c r="AF38" s="152">
        <v>0</v>
      </c>
      <c r="AG38" s="152">
        <v>0</v>
      </c>
      <c r="AH38" s="152">
        <v>0</v>
      </c>
      <c r="AI38" s="152">
        <v>0</v>
      </c>
      <c r="AJ38" s="152">
        <v>0</v>
      </c>
    </row>
    <row r="39" spans="2:36">
      <c r="B39" s="30" t="s">
        <v>523</v>
      </c>
      <c r="C39" s="69" t="s">
        <v>524</v>
      </c>
      <c r="D39" s="19" t="s">
        <v>27</v>
      </c>
      <c r="E39" s="152">
        <v>0</v>
      </c>
      <c r="F39" s="152">
        <v>0</v>
      </c>
      <c r="G39" s="152">
        <v>0</v>
      </c>
      <c r="H39" s="152">
        <v>0</v>
      </c>
      <c r="I39" s="152">
        <v>0</v>
      </c>
      <c r="J39" s="152">
        <v>0</v>
      </c>
      <c r="K39" s="152">
        <v>0</v>
      </c>
      <c r="L39" s="152">
        <v>0</v>
      </c>
      <c r="M39" s="152">
        <v>0</v>
      </c>
      <c r="N39" s="152">
        <v>0</v>
      </c>
      <c r="O39" s="152">
        <v>0</v>
      </c>
      <c r="P39" s="152">
        <v>0</v>
      </c>
      <c r="Q39" s="152">
        <v>0</v>
      </c>
      <c r="R39" s="152">
        <v>0</v>
      </c>
      <c r="S39" s="152">
        <v>0</v>
      </c>
      <c r="T39" s="152">
        <v>0</v>
      </c>
      <c r="U39" s="152">
        <v>0</v>
      </c>
      <c r="V39" s="152">
        <v>0</v>
      </c>
      <c r="W39" s="152">
        <v>0</v>
      </c>
      <c r="X39" s="152">
        <v>0</v>
      </c>
      <c r="Y39" s="152">
        <v>0</v>
      </c>
      <c r="Z39" s="152">
        <v>0</v>
      </c>
      <c r="AA39" s="152">
        <v>0</v>
      </c>
      <c r="AB39" s="152">
        <v>0</v>
      </c>
      <c r="AC39" s="152">
        <v>0</v>
      </c>
      <c r="AD39" s="152">
        <v>0</v>
      </c>
      <c r="AE39" s="152">
        <v>0</v>
      </c>
      <c r="AF39" s="152">
        <v>0</v>
      </c>
      <c r="AG39" s="152">
        <v>0</v>
      </c>
      <c r="AH39" s="152">
        <v>0</v>
      </c>
      <c r="AI39" s="152">
        <v>0</v>
      </c>
      <c r="AJ39" s="152">
        <v>0</v>
      </c>
    </row>
    <row r="40" spans="2:36">
      <c r="B40" s="28" t="s">
        <v>79</v>
      </c>
      <c r="C40" s="68" t="s">
        <v>525</v>
      </c>
      <c r="D40" s="19" t="s">
        <v>27</v>
      </c>
      <c r="E40" s="184">
        <f>SUM(E41:E48)</f>
        <v>408.40218131</v>
      </c>
      <c r="F40" s="184">
        <f t="shared" ref="F40:AB40" si="21">SUM(F41:F48)</f>
        <v>421.30807957000002</v>
      </c>
      <c r="G40" s="184">
        <f t="shared" si="21"/>
        <v>1205.2710825900001</v>
      </c>
      <c r="H40" s="184">
        <f t="shared" si="21"/>
        <v>-187.62569273</v>
      </c>
      <c r="I40" s="184">
        <f t="shared" si="21"/>
        <v>1235.0874650000001</v>
      </c>
      <c r="J40" s="184">
        <f t="shared" si="21"/>
        <v>0</v>
      </c>
      <c r="K40" s="184">
        <f t="shared" si="21"/>
        <v>349.53114382999996</v>
      </c>
      <c r="L40" s="184">
        <f t="shared" si="21"/>
        <v>-343.6540888400001</v>
      </c>
      <c r="M40" s="184">
        <f t="shared" si="21"/>
        <v>959.02554471999986</v>
      </c>
      <c r="N40" s="184">
        <f t="shared" si="21"/>
        <v>-88.729430020000024</v>
      </c>
      <c r="O40" s="184">
        <f t="shared" si="21"/>
        <v>-121.44966386000003</v>
      </c>
      <c r="P40" s="184">
        <f t="shared" si="21"/>
        <v>398.16731741999996</v>
      </c>
      <c r="Q40" s="184">
        <f t="shared" si="21"/>
        <v>150.03827001000002</v>
      </c>
      <c r="R40" s="184">
        <f t="shared" si="21"/>
        <v>925.73615579</v>
      </c>
      <c r="S40" s="184">
        <f t="shared" si="21"/>
        <v>-160.59185334000009</v>
      </c>
      <c r="T40" s="184">
        <f t="shared" si="21"/>
        <v>513.54825103999997</v>
      </c>
      <c r="U40" s="184">
        <f t="shared" si="21"/>
        <v>20.043370230000029</v>
      </c>
      <c r="V40" s="184">
        <f t="shared" si="21"/>
        <v>1075.6024386700001</v>
      </c>
      <c r="W40" s="184">
        <f t="shared" si="21"/>
        <v>193.6321044</v>
      </c>
      <c r="X40" s="184">
        <f t="shared" si="21"/>
        <v>1223.9565377000001</v>
      </c>
      <c r="Y40" s="184">
        <f t="shared" si="21"/>
        <v>0</v>
      </c>
      <c r="Z40" s="184">
        <f t="shared" si="21"/>
        <v>0</v>
      </c>
      <c r="AA40" s="184">
        <f t="shared" si="21"/>
        <v>0</v>
      </c>
      <c r="AB40" s="184">
        <f t="shared" si="21"/>
        <v>0</v>
      </c>
      <c r="AC40" s="184">
        <f t="shared" ref="AC40:AJ40" si="22">SUM(AC41:AC48)</f>
        <v>0</v>
      </c>
      <c r="AD40" s="184">
        <f t="shared" si="22"/>
        <v>0</v>
      </c>
      <c r="AE40" s="184">
        <f t="shared" si="22"/>
        <v>0</v>
      </c>
      <c r="AF40" s="184">
        <f t="shared" si="22"/>
        <v>0</v>
      </c>
      <c r="AG40" s="184">
        <f t="shared" si="22"/>
        <v>0</v>
      </c>
      <c r="AH40" s="184">
        <f t="shared" si="22"/>
        <v>0</v>
      </c>
      <c r="AI40" s="184">
        <f t="shared" si="22"/>
        <v>0</v>
      </c>
      <c r="AJ40" s="184">
        <f t="shared" si="22"/>
        <v>0</v>
      </c>
    </row>
    <row r="41" spans="2:36">
      <c r="B41" s="30" t="s">
        <v>526</v>
      </c>
      <c r="C41" s="69" t="s">
        <v>510</v>
      </c>
      <c r="D41" s="19" t="s">
        <v>27</v>
      </c>
      <c r="E41" s="152">
        <v>0</v>
      </c>
      <c r="F41" s="152">
        <v>0</v>
      </c>
      <c r="G41" s="152">
        <v>0</v>
      </c>
      <c r="H41" s="152">
        <v>0</v>
      </c>
      <c r="I41" s="152">
        <v>0</v>
      </c>
      <c r="J41" s="152">
        <v>0</v>
      </c>
      <c r="K41" s="152">
        <v>0</v>
      </c>
      <c r="L41" s="152">
        <v>0</v>
      </c>
      <c r="M41" s="152">
        <v>0</v>
      </c>
      <c r="N41" s="152">
        <v>0</v>
      </c>
      <c r="O41" s="152">
        <v>0</v>
      </c>
      <c r="P41" s="152">
        <v>0</v>
      </c>
      <c r="Q41" s="152">
        <v>0</v>
      </c>
      <c r="R41" s="152">
        <v>0</v>
      </c>
      <c r="S41" s="152">
        <v>0</v>
      </c>
      <c r="T41" s="152">
        <v>0</v>
      </c>
      <c r="U41" s="152">
        <v>0</v>
      </c>
      <c r="V41" s="152">
        <v>0</v>
      </c>
      <c r="W41" s="152">
        <v>0</v>
      </c>
      <c r="X41" s="152">
        <v>0</v>
      </c>
      <c r="Y41" s="152">
        <v>0</v>
      </c>
      <c r="Z41" s="152">
        <v>0</v>
      </c>
      <c r="AA41" s="152">
        <v>0</v>
      </c>
      <c r="AB41" s="152">
        <v>0</v>
      </c>
      <c r="AC41" s="152">
        <v>0</v>
      </c>
      <c r="AD41" s="152">
        <v>0</v>
      </c>
      <c r="AE41" s="152">
        <v>0</v>
      </c>
      <c r="AF41" s="152">
        <v>0</v>
      </c>
      <c r="AG41" s="152">
        <v>0</v>
      </c>
      <c r="AH41" s="152">
        <v>0</v>
      </c>
      <c r="AI41" s="152">
        <v>0</v>
      </c>
      <c r="AJ41" s="152">
        <v>0</v>
      </c>
    </row>
    <row r="42" spans="2:36">
      <c r="B42" s="30" t="s">
        <v>527</v>
      </c>
      <c r="C42" s="69" t="s">
        <v>512</v>
      </c>
      <c r="D42" s="19" t="s">
        <v>27</v>
      </c>
      <c r="E42" s="152">
        <v>408.40218131</v>
      </c>
      <c r="F42" s="152">
        <v>421.30807957000002</v>
      </c>
      <c r="G42" s="152">
        <v>1205.2710825900001</v>
      </c>
      <c r="H42" s="152">
        <v>-197.62249273</v>
      </c>
      <c r="I42" s="152">
        <v>1235.0874650000001</v>
      </c>
      <c r="J42" s="152">
        <v>0</v>
      </c>
      <c r="K42" s="152">
        <v>339.53434382999995</v>
      </c>
      <c r="L42" s="152">
        <v>-343.6540888400001</v>
      </c>
      <c r="M42" s="152">
        <v>959.02554471999986</v>
      </c>
      <c r="N42" s="152">
        <v>-88.729430020000024</v>
      </c>
      <c r="O42" s="152">
        <v>-131.44646386000002</v>
      </c>
      <c r="P42" s="152">
        <v>398.16731741999996</v>
      </c>
      <c r="Q42" s="152">
        <v>150.03827001000002</v>
      </c>
      <c r="R42" s="152">
        <v>915.72515579000003</v>
      </c>
      <c r="S42" s="152">
        <v>-160.59185334000009</v>
      </c>
      <c r="T42" s="152">
        <v>513.54825103999997</v>
      </c>
      <c r="U42" s="152">
        <v>20.043370230000029</v>
      </c>
      <c r="V42" s="152">
        <v>1075.6024386700001</v>
      </c>
      <c r="W42" s="152">
        <v>193.6321044</v>
      </c>
      <c r="X42" s="152">
        <v>1223.9565377000001</v>
      </c>
      <c r="Y42" s="152">
        <v>0</v>
      </c>
      <c r="Z42" s="152">
        <v>0</v>
      </c>
      <c r="AA42" s="152">
        <v>0</v>
      </c>
      <c r="AB42" s="152">
        <v>0</v>
      </c>
      <c r="AC42" s="152">
        <v>0</v>
      </c>
      <c r="AD42" s="152">
        <v>0</v>
      </c>
      <c r="AE42" s="152">
        <v>0</v>
      </c>
      <c r="AF42" s="152">
        <v>0</v>
      </c>
      <c r="AG42" s="152">
        <v>0</v>
      </c>
      <c r="AH42" s="152">
        <v>0</v>
      </c>
      <c r="AI42" s="152">
        <v>0</v>
      </c>
      <c r="AJ42" s="152">
        <v>0</v>
      </c>
    </row>
    <row r="43" spans="2:36">
      <c r="B43" s="30" t="s">
        <v>528</v>
      </c>
      <c r="C43" s="69" t="s">
        <v>529</v>
      </c>
      <c r="D43" s="19" t="s">
        <v>27</v>
      </c>
      <c r="E43" s="152">
        <v>0</v>
      </c>
      <c r="F43" s="152">
        <v>0</v>
      </c>
      <c r="G43" s="152">
        <v>0</v>
      </c>
      <c r="H43" s="152">
        <v>9.9967999999999986</v>
      </c>
      <c r="I43" s="152">
        <v>0</v>
      </c>
      <c r="J43" s="152">
        <v>0</v>
      </c>
      <c r="K43" s="152">
        <v>9.9967999999999986</v>
      </c>
      <c r="L43" s="152">
        <v>0</v>
      </c>
      <c r="M43" s="152">
        <v>0</v>
      </c>
      <c r="N43" s="152">
        <v>0</v>
      </c>
      <c r="O43" s="152">
        <v>9.9967999999999986</v>
      </c>
      <c r="P43" s="152">
        <v>0</v>
      </c>
      <c r="Q43" s="152">
        <v>0</v>
      </c>
      <c r="R43" s="152">
        <v>10.010999999999999</v>
      </c>
      <c r="S43" s="152">
        <v>0</v>
      </c>
      <c r="T43" s="152">
        <v>0</v>
      </c>
      <c r="U43" s="152">
        <v>0</v>
      </c>
      <c r="V43" s="152">
        <v>0</v>
      </c>
      <c r="W43" s="152">
        <v>0</v>
      </c>
      <c r="X43" s="152">
        <v>0</v>
      </c>
      <c r="Y43" s="152">
        <v>0</v>
      </c>
      <c r="Z43" s="152">
        <v>0</v>
      </c>
      <c r="AA43" s="152">
        <v>0</v>
      </c>
      <c r="AB43" s="152">
        <v>0</v>
      </c>
      <c r="AC43" s="152">
        <v>0</v>
      </c>
      <c r="AD43" s="152">
        <v>0</v>
      </c>
      <c r="AE43" s="152">
        <v>0</v>
      </c>
      <c r="AF43" s="152">
        <v>0</v>
      </c>
      <c r="AG43" s="152">
        <v>0</v>
      </c>
      <c r="AH43" s="152">
        <v>0</v>
      </c>
      <c r="AI43" s="152">
        <v>0</v>
      </c>
      <c r="AJ43" s="152">
        <v>0</v>
      </c>
    </row>
    <row r="44" spans="2:36">
      <c r="B44" s="30" t="s">
        <v>530</v>
      </c>
      <c r="C44" s="69" t="s">
        <v>531</v>
      </c>
      <c r="D44" s="19" t="s">
        <v>27</v>
      </c>
      <c r="E44" s="152">
        <v>0</v>
      </c>
      <c r="F44" s="152">
        <v>0</v>
      </c>
      <c r="G44" s="152">
        <v>0</v>
      </c>
      <c r="H44" s="152">
        <v>0</v>
      </c>
      <c r="I44" s="152">
        <v>0</v>
      </c>
      <c r="J44" s="152">
        <v>0</v>
      </c>
      <c r="K44" s="152">
        <v>0</v>
      </c>
      <c r="L44" s="152">
        <v>0</v>
      </c>
      <c r="M44" s="152">
        <v>0</v>
      </c>
      <c r="N44" s="152">
        <v>0</v>
      </c>
      <c r="O44" s="152">
        <v>0</v>
      </c>
      <c r="P44" s="152">
        <v>0</v>
      </c>
      <c r="Q44" s="152">
        <v>0</v>
      </c>
      <c r="R44" s="152">
        <v>0</v>
      </c>
      <c r="S44" s="152">
        <v>0</v>
      </c>
      <c r="T44" s="152">
        <v>0</v>
      </c>
      <c r="U44" s="152">
        <v>0</v>
      </c>
      <c r="V44" s="152">
        <v>0</v>
      </c>
      <c r="W44" s="152">
        <v>0</v>
      </c>
      <c r="X44" s="152">
        <v>0</v>
      </c>
      <c r="Y44" s="152">
        <v>0</v>
      </c>
      <c r="Z44" s="152">
        <v>0</v>
      </c>
      <c r="AA44" s="152">
        <v>0</v>
      </c>
      <c r="AB44" s="152">
        <v>0</v>
      </c>
      <c r="AC44" s="152">
        <v>0</v>
      </c>
      <c r="AD44" s="152">
        <v>0</v>
      </c>
      <c r="AE44" s="152">
        <v>0</v>
      </c>
      <c r="AF44" s="152">
        <v>0</v>
      </c>
      <c r="AG44" s="152">
        <v>0</v>
      </c>
      <c r="AH44" s="152">
        <v>0</v>
      </c>
      <c r="AI44" s="152">
        <v>0</v>
      </c>
      <c r="AJ44" s="152">
        <v>0</v>
      </c>
    </row>
    <row r="45" spans="2:36">
      <c r="B45" s="30" t="s">
        <v>532</v>
      </c>
      <c r="C45" s="69" t="s">
        <v>518</v>
      </c>
      <c r="D45" s="19" t="s">
        <v>27</v>
      </c>
      <c r="E45" s="152">
        <v>0</v>
      </c>
      <c r="F45" s="152">
        <v>0</v>
      </c>
      <c r="G45" s="152">
        <v>0</v>
      </c>
      <c r="H45" s="152">
        <v>0</v>
      </c>
      <c r="I45" s="152">
        <v>0</v>
      </c>
      <c r="J45" s="152">
        <v>0</v>
      </c>
      <c r="K45" s="152">
        <v>0</v>
      </c>
      <c r="L45" s="152">
        <v>0</v>
      </c>
      <c r="M45" s="152">
        <v>0</v>
      </c>
      <c r="N45" s="152">
        <v>0</v>
      </c>
      <c r="O45" s="152">
        <v>0</v>
      </c>
      <c r="P45" s="152">
        <v>0</v>
      </c>
      <c r="Q45" s="152">
        <v>0</v>
      </c>
      <c r="R45" s="152">
        <v>0</v>
      </c>
      <c r="S45" s="152">
        <v>0</v>
      </c>
      <c r="T45" s="152">
        <v>0</v>
      </c>
      <c r="U45" s="152">
        <v>0</v>
      </c>
      <c r="V45" s="152">
        <v>0</v>
      </c>
      <c r="W45" s="152">
        <v>0</v>
      </c>
      <c r="X45" s="152">
        <v>0</v>
      </c>
      <c r="Y45" s="152">
        <v>0</v>
      </c>
      <c r="Z45" s="152">
        <v>0</v>
      </c>
      <c r="AA45" s="152">
        <v>0</v>
      </c>
      <c r="AB45" s="152">
        <v>0</v>
      </c>
      <c r="AC45" s="152">
        <v>0</v>
      </c>
      <c r="AD45" s="152">
        <v>0</v>
      </c>
      <c r="AE45" s="152">
        <v>0</v>
      </c>
      <c r="AF45" s="152">
        <v>0</v>
      </c>
      <c r="AG45" s="152">
        <v>0</v>
      </c>
      <c r="AH45" s="152">
        <v>0</v>
      </c>
      <c r="AI45" s="152">
        <v>0</v>
      </c>
      <c r="AJ45" s="152">
        <v>0</v>
      </c>
    </row>
    <row r="46" spans="2:36">
      <c r="B46" s="30" t="s">
        <v>533</v>
      </c>
      <c r="C46" s="69" t="s">
        <v>534</v>
      </c>
      <c r="D46" s="19" t="s">
        <v>27</v>
      </c>
      <c r="E46" s="152">
        <v>0</v>
      </c>
      <c r="F46" s="152">
        <v>0</v>
      </c>
      <c r="G46" s="152">
        <v>0</v>
      </c>
      <c r="H46" s="152">
        <v>0</v>
      </c>
      <c r="I46" s="152">
        <v>0</v>
      </c>
      <c r="J46" s="152">
        <v>0</v>
      </c>
      <c r="K46" s="152">
        <v>0</v>
      </c>
      <c r="L46" s="152">
        <v>0</v>
      </c>
      <c r="M46" s="152">
        <v>0</v>
      </c>
      <c r="N46" s="152">
        <v>0</v>
      </c>
      <c r="O46" s="152">
        <v>0</v>
      </c>
      <c r="P46" s="152">
        <v>0</v>
      </c>
      <c r="Q46" s="152">
        <v>0</v>
      </c>
      <c r="R46" s="152">
        <v>0</v>
      </c>
      <c r="S46" s="152">
        <v>0</v>
      </c>
      <c r="T46" s="152">
        <v>0</v>
      </c>
      <c r="U46" s="152">
        <v>0</v>
      </c>
      <c r="V46" s="152">
        <v>0</v>
      </c>
      <c r="W46" s="152">
        <v>0</v>
      </c>
      <c r="X46" s="152">
        <v>0</v>
      </c>
      <c r="Y46" s="152">
        <v>0</v>
      </c>
      <c r="Z46" s="152">
        <v>0</v>
      </c>
      <c r="AA46" s="152">
        <v>0</v>
      </c>
      <c r="AB46" s="152">
        <v>0</v>
      </c>
      <c r="AC46" s="152">
        <v>0</v>
      </c>
      <c r="AD46" s="152">
        <v>0</v>
      </c>
      <c r="AE46" s="152">
        <v>0</v>
      </c>
      <c r="AF46" s="152">
        <v>0</v>
      </c>
      <c r="AG46" s="152">
        <v>0</v>
      </c>
      <c r="AH46" s="152">
        <v>0</v>
      </c>
      <c r="AI46" s="152">
        <v>0</v>
      </c>
      <c r="AJ46" s="152">
        <v>0</v>
      </c>
    </row>
    <row r="47" spans="2:36">
      <c r="B47" s="30" t="s">
        <v>535</v>
      </c>
      <c r="C47" s="69" t="s">
        <v>536</v>
      </c>
      <c r="D47" s="19" t="s">
        <v>27</v>
      </c>
      <c r="E47" s="152">
        <v>0</v>
      </c>
      <c r="F47" s="152">
        <v>0</v>
      </c>
      <c r="G47" s="152">
        <v>0</v>
      </c>
      <c r="H47" s="152">
        <v>0</v>
      </c>
      <c r="I47" s="152">
        <v>0</v>
      </c>
      <c r="J47" s="152">
        <v>0</v>
      </c>
      <c r="K47" s="152">
        <v>0</v>
      </c>
      <c r="L47" s="152">
        <v>0</v>
      </c>
      <c r="M47" s="152">
        <v>0</v>
      </c>
      <c r="N47" s="152">
        <v>0</v>
      </c>
      <c r="O47" s="152">
        <v>0</v>
      </c>
      <c r="P47" s="152">
        <v>0</v>
      </c>
      <c r="Q47" s="152">
        <v>0</v>
      </c>
      <c r="R47" s="152">
        <v>0</v>
      </c>
      <c r="S47" s="152">
        <v>0</v>
      </c>
      <c r="T47" s="152">
        <v>0</v>
      </c>
      <c r="U47" s="152">
        <v>0</v>
      </c>
      <c r="V47" s="152">
        <v>0</v>
      </c>
      <c r="W47" s="152">
        <v>0</v>
      </c>
      <c r="X47" s="152">
        <v>0</v>
      </c>
      <c r="Y47" s="152">
        <v>0</v>
      </c>
      <c r="Z47" s="152">
        <v>0</v>
      </c>
      <c r="AA47" s="152">
        <v>0</v>
      </c>
      <c r="AB47" s="152">
        <v>0</v>
      </c>
      <c r="AC47" s="152">
        <v>0</v>
      </c>
      <c r="AD47" s="152">
        <v>0</v>
      </c>
      <c r="AE47" s="152">
        <v>0</v>
      </c>
      <c r="AF47" s="152">
        <v>0</v>
      </c>
      <c r="AG47" s="152">
        <v>0</v>
      </c>
      <c r="AH47" s="152">
        <v>0</v>
      </c>
      <c r="AI47" s="152">
        <v>0</v>
      </c>
      <c r="AJ47" s="152">
        <v>0</v>
      </c>
    </row>
    <row r="48" spans="2:36">
      <c r="B48" s="30" t="s">
        <v>537</v>
      </c>
      <c r="C48" s="69" t="s">
        <v>538</v>
      </c>
      <c r="D48" s="19" t="s">
        <v>27</v>
      </c>
      <c r="E48" s="152">
        <v>0</v>
      </c>
      <c r="F48" s="152">
        <v>0</v>
      </c>
      <c r="G48" s="152">
        <v>0</v>
      </c>
      <c r="H48" s="152">
        <v>0</v>
      </c>
      <c r="I48" s="152">
        <v>0</v>
      </c>
      <c r="J48" s="152">
        <v>0</v>
      </c>
      <c r="K48" s="152">
        <v>0</v>
      </c>
      <c r="L48" s="152">
        <v>0</v>
      </c>
      <c r="M48" s="152">
        <v>0</v>
      </c>
      <c r="N48" s="152">
        <v>0</v>
      </c>
      <c r="O48" s="152">
        <v>0</v>
      </c>
      <c r="P48" s="152">
        <v>0</v>
      </c>
      <c r="Q48" s="152">
        <v>0</v>
      </c>
      <c r="R48" s="152">
        <v>0</v>
      </c>
      <c r="S48" s="152">
        <v>0</v>
      </c>
      <c r="T48" s="152">
        <v>0</v>
      </c>
      <c r="U48" s="152">
        <v>0</v>
      </c>
      <c r="V48" s="152">
        <v>0</v>
      </c>
      <c r="W48" s="152">
        <v>0</v>
      </c>
      <c r="X48" s="152">
        <v>0</v>
      </c>
      <c r="Y48" s="152">
        <v>0</v>
      </c>
      <c r="Z48" s="152">
        <v>0</v>
      </c>
      <c r="AA48" s="152">
        <v>0</v>
      </c>
      <c r="AB48" s="152">
        <v>0</v>
      </c>
      <c r="AC48" s="152">
        <v>0</v>
      </c>
      <c r="AD48" s="152">
        <v>0</v>
      </c>
      <c r="AE48" s="152">
        <v>0</v>
      </c>
      <c r="AF48" s="152">
        <v>0</v>
      </c>
      <c r="AG48" s="152">
        <v>0</v>
      </c>
      <c r="AH48" s="152">
        <v>0</v>
      </c>
      <c r="AI48" s="152">
        <v>0</v>
      </c>
      <c r="AJ48" s="152">
        <v>0</v>
      </c>
    </row>
    <row r="49" spans="2:36">
      <c r="B49" s="64" t="s">
        <v>81</v>
      </c>
      <c r="C49" s="65" t="s">
        <v>539</v>
      </c>
      <c r="D49" s="62" t="s">
        <v>27</v>
      </c>
      <c r="E49" s="152">
        <f>+E63+E71</f>
        <v>279.27642619000011</v>
      </c>
      <c r="F49" s="152">
        <f t="shared" ref="F49:AB49" si="23">+F63+F71</f>
        <v>696.0702156100001</v>
      </c>
      <c r="G49" s="152">
        <f t="shared" si="23"/>
        <v>1318.7115468899999</v>
      </c>
      <c r="H49" s="152">
        <f t="shared" si="23"/>
        <v>-245.24793061999998</v>
      </c>
      <c r="I49" s="152">
        <f t="shared" si="23"/>
        <v>1217.9727125700001</v>
      </c>
      <c r="J49" s="152">
        <f t="shared" si="23"/>
        <v>13.130108950000093</v>
      </c>
      <c r="K49" s="152">
        <f t="shared" si="23"/>
        <v>494.28161928999998</v>
      </c>
      <c r="L49" s="152">
        <f t="shared" si="23"/>
        <v>167.80856197999981</v>
      </c>
      <c r="M49" s="152">
        <f t="shared" si="23"/>
        <v>1062.48079542</v>
      </c>
      <c r="N49" s="152">
        <f t="shared" si="23"/>
        <v>248.27646580999991</v>
      </c>
      <c r="O49" s="152">
        <f t="shared" si="23"/>
        <v>304.93011528999995</v>
      </c>
      <c r="P49" s="152">
        <f t="shared" si="23"/>
        <v>1236.49204504</v>
      </c>
      <c r="Q49" s="152">
        <f t="shared" si="23"/>
        <v>258.86859139000001</v>
      </c>
      <c r="R49" s="152">
        <f t="shared" si="23"/>
        <v>888.73747943000023</v>
      </c>
      <c r="S49" s="152">
        <f t="shared" si="23"/>
        <v>17.256411619999966</v>
      </c>
      <c r="T49" s="152">
        <f t="shared" si="23"/>
        <v>748.46985200000017</v>
      </c>
      <c r="U49" s="152">
        <f t="shared" si="23"/>
        <v>65.698795900000036</v>
      </c>
      <c r="V49" s="152">
        <f t="shared" si="23"/>
        <v>1811.9570553199997</v>
      </c>
      <c r="W49" s="152">
        <f t="shared" si="23"/>
        <v>291.85408953000001</v>
      </c>
      <c r="X49" s="152">
        <f t="shared" si="23"/>
        <v>1125.3051236500003</v>
      </c>
      <c r="Y49" s="152">
        <f t="shared" si="23"/>
        <v>321.4431954980505</v>
      </c>
      <c r="Z49" s="152">
        <f t="shared" si="23"/>
        <v>2109.8812425425622</v>
      </c>
      <c r="AA49" s="152">
        <f t="shared" si="23"/>
        <v>2590.2241945648002</v>
      </c>
      <c r="AB49" s="152">
        <f t="shared" si="23"/>
        <v>1201.2449321949821</v>
      </c>
      <c r="AC49" s="152">
        <f t="shared" ref="AC49:AJ49" si="24">+AC63+AC71</f>
        <v>2070.1266115409248</v>
      </c>
      <c r="AD49" s="152">
        <f t="shared" si="24"/>
        <v>4351.2136043794344</v>
      </c>
      <c r="AE49" s="152">
        <f t="shared" si="24"/>
        <v>4734.7877077095645</v>
      </c>
      <c r="AF49" s="152">
        <f t="shared" si="24"/>
        <v>1071.4952102758741</v>
      </c>
      <c r="AG49" s="152">
        <f t="shared" si="24"/>
        <v>3630.168938221077</v>
      </c>
      <c r="AH49" s="152">
        <f t="shared" si="24"/>
        <v>714.93626679469389</v>
      </c>
      <c r="AI49" s="152">
        <f t="shared" si="24"/>
        <v>1208.5251622353035</v>
      </c>
      <c r="AJ49" s="152">
        <f t="shared" si="24"/>
        <v>2018.4201391275276</v>
      </c>
    </row>
    <row r="50" spans="2:36">
      <c r="B50" s="30" t="s">
        <v>540</v>
      </c>
      <c r="C50" s="23" t="s">
        <v>541</v>
      </c>
      <c r="D50" s="19" t="s">
        <v>27</v>
      </c>
      <c r="E50" s="152">
        <f>+E72</f>
        <v>0</v>
      </c>
      <c r="F50" s="152">
        <f t="shared" ref="F50:AB50" si="25">+F72</f>
        <v>0</v>
      </c>
      <c r="G50" s="152">
        <f t="shared" si="25"/>
        <v>0</v>
      </c>
      <c r="H50" s="152">
        <f t="shared" si="25"/>
        <v>0</v>
      </c>
      <c r="I50" s="152">
        <f t="shared" si="25"/>
        <v>0</v>
      </c>
      <c r="J50" s="152">
        <f t="shared" si="25"/>
        <v>0</v>
      </c>
      <c r="K50" s="152">
        <f t="shared" si="25"/>
        <v>0</v>
      </c>
      <c r="L50" s="152">
        <f t="shared" si="25"/>
        <v>0</v>
      </c>
      <c r="M50" s="152">
        <f t="shared" si="25"/>
        <v>0</v>
      </c>
      <c r="N50" s="152">
        <f t="shared" si="25"/>
        <v>0</v>
      </c>
      <c r="O50" s="152">
        <f t="shared" si="25"/>
        <v>0</v>
      </c>
      <c r="P50" s="152">
        <f t="shared" si="25"/>
        <v>0</v>
      </c>
      <c r="Q50" s="152">
        <f t="shared" si="25"/>
        <v>0</v>
      </c>
      <c r="R50" s="152">
        <f t="shared" si="25"/>
        <v>0</v>
      </c>
      <c r="S50" s="152">
        <f t="shared" si="25"/>
        <v>0</v>
      </c>
      <c r="T50" s="152">
        <f t="shared" si="25"/>
        <v>0</v>
      </c>
      <c r="U50" s="152">
        <f t="shared" si="25"/>
        <v>0</v>
      </c>
      <c r="V50" s="152">
        <f t="shared" si="25"/>
        <v>0</v>
      </c>
      <c r="W50" s="152">
        <f t="shared" si="25"/>
        <v>0</v>
      </c>
      <c r="X50" s="152">
        <f t="shared" si="25"/>
        <v>0</v>
      </c>
      <c r="Y50" s="152">
        <f t="shared" si="25"/>
        <v>0</v>
      </c>
      <c r="Z50" s="152">
        <f t="shared" si="25"/>
        <v>0</v>
      </c>
      <c r="AA50" s="152">
        <f t="shared" si="25"/>
        <v>0</v>
      </c>
      <c r="AB50" s="152">
        <f t="shared" si="25"/>
        <v>0</v>
      </c>
      <c r="AC50" s="152">
        <f t="shared" ref="AC50:AJ50" si="26">+AC72</f>
        <v>0</v>
      </c>
      <c r="AD50" s="152">
        <f t="shared" si="26"/>
        <v>0</v>
      </c>
      <c r="AE50" s="152">
        <f t="shared" si="26"/>
        <v>0</v>
      </c>
      <c r="AF50" s="152">
        <f t="shared" si="26"/>
        <v>0</v>
      </c>
      <c r="AG50" s="152">
        <f t="shared" si="26"/>
        <v>0</v>
      </c>
      <c r="AH50" s="152">
        <f t="shared" si="26"/>
        <v>0</v>
      </c>
      <c r="AI50" s="152">
        <f t="shared" si="26"/>
        <v>0</v>
      </c>
      <c r="AJ50" s="152">
        <f t="shared" si="26"/>
        <v>0</v>
      </c>
    </row>
    <row r="51" spans="2:36">
      <c r="B51" s="30" t="s">
        <v>542</v>
      </c>
      <c r="C51" s="23" t="s">
        <v>543</v>
      </c>
      <c r="D51" s="19" t="s">
        <v>27</v>
      </c>
      <c r="E51" s="152">
        <f>+E64+E73</f>
        <v>0</v>
      </c>
      <c r="F51" s="152">
        <f t="shared" ref="F51:AB51" si="27">+F64+F73</f>
        <v>0</v>
      </c>
      <c r="G51" s="152">
        <f t="shared" si="27"/>
        <v>0</v>
      </c>
      <c r="H51" s="152">
        <f t="shared" si="27"/>
        <v>0</v>
      </c>
      <c r="I51" s="152">
        <f t="shared" si="27"/>
        <v>0</v>
      </c>
      <c r="J51" s="152">
        <f t="shared" si="27"/>
        <v>0</v>
      </c>
      <c r="K51" s="152">
        <f t="shared" si="27"/>
        <v>0</v>
      </c>
      <c r="L51" s="152">
        <f t="shared" si="27"/>
        <v>0</v>
      </c>
      <c r="M51" s="152">
        <f t="shared" si="27"/>
        <v>0</v>
      </c>
      <c r="N51" s="152">
        <f t="shared" si="27"/>
        <v>0</v>
      </c>
      <c r="O51" s="152">
        <f t="shared" si="27"/>
        <v>0</v>
      </c>
      <c r="P51" s="152">
        <f t="shared" si="27"/>
        <v>0</v>
      </c>
      <c r="Q51" s="152">
        <f t="shared" si="27"/>
        <v>0</v>
      </c>
      <c r="R51" s="152">
        <f t="shared" si="27"/>
        <v>0</v>
      </c>
      <c r="S51" s="152">
        <f t="shared" si="27"/>
        <v>0</v>
      </c>
      <c r="T51" s="152">
        <f t="shared" si="27"/>
        <v>0</v>
      </c>
      <c r="U51" s="152">
        <f t="shared" si="27"/>
        <v>0</v>
      </c>
      <c r="V51" s="152">
        <f t="shared" si="27"/>
        <v>0</v>
      </c>
      <c r="W51" s="152">
        <f t="shared" si="27"/>
        <v>0</v>
      </c>
      <c r="X51" s="152">
        <f t="shared" si="27"/>
        <v>0</v>
      </c>
      <c r="Y51" s="152">
        <f t="shared" si="27"/>
        <v>0</v>
      </c>
      <c r="Z51" s="152">
        <f t="shared" si="27"/>
        <v>0</v>
      </c>
      <c r="AA51" s="152">
        <f t="shared" si="27"/>
        <v>0</v>
      </c>
      <c r="AB51" s="152">
        <f t="shared" si="27"/>
        <v>0</v>
      </c>
      <c r="AC51" s="152">
        <f t="shared" ref="AC51:AJ53" si="28">+AC64+AC73</f>
        <v>0</v>
      </c>
      <c r="AD51" s="152">
        <f t="shared" si="28"/>
        <v>0</v>
      </c>
      <c r="AE51" s="152">
        <f t="shared" si="28"/>
        <v>0</v>
      </c>
      <c r="AF51" s="152">
        <f t="shared" si="28"/>
        <v>0</v>
      </c>
      <c r="AG51" s="152">
        <f t="shared" si="28"/>
        <v>0</v>
      </c>
      <c r="AH51" s="152">
        <f t="shared" si="28"/>
        <v>0</v>
      </c>
      <c r="AI51" s="152">
        <f t="shared" si="28"/>
        <v>0</v>
      </c>
      <c r="AJ51" s="152">
        <f t="shared" si="28"/>
        <v>0</v>
      </c>
    </row>
    <row r="52" spans="2:36">
      <c r="B52" s="30" t="s">
        <v>544</v>
      </c>
      <c r="C52" s="23" t="s">
        <v>545</v>
      </c>
      <c r="D52" s="19" t="s">
        <v>27</v>
      </c>
      <c r="E52" s="152">
        <f>+E65+E74</f>
        <v>312.86227761999999</v>
      </c>
      <c r="F52" s="152">
        <f t="shared" ref="F52:AB52" si="29">+F65+F74</f>
        <v>315.88986217000001</v>
      </c>
      <c r="G52" s="152">
        <f t="shared" si="29"/>
        <v>1372.03739713</v>
      </c>
      <c r="H52" s="152">
        <f t="shared" si="29"/>
        <v>-399.23568822999999</v>
      </c>
      <c r="I52" s="152">
        <f t="shared" si="29"/>
        <v>1235.0874650000001</v>
      </c>
      <c r="J52" s="152">
        <f t="shared" si="29"/>
        <v>125.32272500000001</v>
      </c>
      <c r="K52" s="152">
        <f t="shared" si="29"/>
        <v>775.09146294000004</v>
      </c>
      <c r="L52" s="152">
        <f t="shared" si="29"/>
        <v>442.15078652</v>
      </c>
      <c r="M52" s="152">
        <f t="shared" si="29"/>
        <v>1192.0200049300001</v>
      </c>
      <c r="N52" s="152">
        <f t="shared" si="29"/>
        <v>429.60943478999997</v>
      </c>
      <c r="O52" s="152">
        <f t="shared" si="29"/>
        <v>472.89819245000001</v>
      </c>
      <c r="P52" s="152">
        <f t="shared" si="29"/>
        <v>951.96835270000008</v>
      </c>
      <c r="Q52" s="152">
        <f t="shared" si="29"/>
        <v>136.85076925999999</v>
      </c>
      <c r="R52" s="152">
        <f t="shared" si="29"/>
        <v>1134.54707237</v>
      </c>
      <c r="S52" s="152">
        <f t="shared" si="29"/>
        <v>218.37449900000001</v>
      </c>
      <c r="T52" s="152">
        <f t="shared" si="29"/>
        <v>670.42850653000005</v>
      </c>
      <c r="U52" s="152">
        <f t="shared" si="29"/>
        <v>74.902500000000003</v>
      </c>
      <c r="V52" s="152">
        <f t="shared" si="29"/>
        <v>1987.5667963999999</v>
      </c>
      <c r="W52" s="152">
        <f t="shared" si="29"/>
        <v>148.42500000000001</v>
      </c>
      <c r="X52" s="152">
        <f t="shared" si="29"/>
        <v>-20.782432999999855</v>
      </c>
      <c r="Y52" s="195">
        <f t="shared" si="29"/>
        <v>51.47345</v>
      </c>
      <c r="Z52" s="152">
        <f t="shared" si="29"/>
        <v>1460.1363500000002</v>
      </c>
      <c r="AA52" s="152">
        <f t="shared" si="29"/>
        <v>1997.6175000000001</v>
      </c>
      <c r="AB52" s="152">
        <f t="shared" si="29"/>
        <v>291.28899999999999</v>
      </c>
      <c r="AC52" s="195">
        <f t="shared" si="28"/>
        <v>0</v>
      </c>
      <c r="AD52" s="152">
        <f t="shared" si="28"/>
        <v>3654.402</v>
      </c>
      <c r="AE52" s="152">
        <f t="shared" si="28"/>
        <v>2725.8829999999998</v>
      </c>
      <c r="AF52" s="152">
        <f t="shared" si="28"/>
        <v>0</v>
      </c>
      <c r="AG52" s="195">
        <f t="shared" si="28"/>
        <v>3351.5602849033457</v>
      </c>
      <c r="AH52" s="152">
        <f t="shared" si="28"/>
        <v>222.70103259715611</v>
      </c>
      <c r="AI52" s="152">
        <f t="shared" si="28"/>
        <v>231.60480893188662</v>
      </c>
      <c r="AJ52" s="152">
        <f t="shared" si="28"/>
        <v>636.26972346785442</v>
      </c>
    </row>
    <row r="53" spans="2:36">
      <c r="B53" s="30" t="s">
        <v>546</v>
      </c>
      <c r="C53" s="23" t="s">
        <v>547</v>
      </c>
      <c r="D53" s="19" t="s">
        <v>27</v>
      </c>
      <c r="E53" s="152">
        <f>+E66+E75</f>
        <v>407.95284122999999</v>
      </c>
      <c r="F53" s="152">
        <f t="shared" ref="F53:AB53" si="30">+F66+F75</f>
        <v>421.26807957</v>
      </c>
      <c r="G53" s="152">
        <f t="shared" si="30"/>
        <v>-35.284458230000006</v>
      </c>
      <c r="H53" s="152">
        <f t="shared" si="30"/>
        <v>179.08926869000001</v>
      </c>
      <c r="I53" s="152">
        <f t="shared" si="30"/>
        <v>0</v>
      </c>
      <c r="J53" s="152">
        <f t="shared" si="30"/>
        <v>0</v>
      </c>
      <c r="K53" s="152">
        <f t="shared" si="30"/>
        <v>-250.46875116999999</v>
      </c>
      <c r="L53" s="152">
        <f t="shared" si="30"/>
        <v>-183.65398384000008</v>
      </c>
      <c r="M53" s="152">
        <f t="shared" si="30"/>
        <v>-115.62438528</v>
      </c>
      <c r="N53" s="152">
        <f t="shared" si="30"/>
        <v>-88.729430020000024</v>
      </c>
      <c r="O53" s="152">
        <f t="shared" si="30"/>
        <v>-121.44966386000003</v>
      </c>
      <c r="P53" s="152">
        <f t="shared" si="30"/>
        <v>398.16731741999996</v>
      </c>
      <c r="Q53" s="152">
        <f t="shared" si="30"/>
        <v>150.03827001000002</v>
      </c>
      <c r="R53" s="152">
        <f t="shared" si="30"/>
        <v>-119.24287334</v>
      </c>
      <c r="S53" s="152">
        <f t="shared" si="30"/>
        <v>-160.59185334000009</v>
      </c>
      <c r="T53" s="152">
        <f t="shared" si="30"/>
        <v>132.60668970999998</v>
      </c>
      <c r="U53" s="152">
        <f t="shared" si="30"/>
        <v>20.043370230000029</v>
      </c>
      <c r="V53" s="152">
        <f t="shared" si="30"/>
        <v>-118.50556133000001</v>
      </c>
      <c r="W53" s="152">
        <f t="shared" si="30"/>
        <v>193.6321044</v>
      </c>
      <c r="X53" s="152">
        <f t="shared" si="30"/>
        <v>1009.5332877000002</v>
      </c>
      <c r="Y53" s="152">
        <f t="shared" si="30"/>
        <v>204.95285836859023</v>
      </c>
      <c r="Z53" s="152">
        <f t="shared" si="30"/>
        <v>547.23504599358398</v>
      </c>
      <c r="AA53" s="152">
        <f t="shared" si="30"/>
        <v>496.08724249183177</v>
      </c>
      <c r="AB53" s="152">
        <f t="shared" si="30"/>
        <v>786.26399374057223</v>
      </c>
      <c r="AC53" s="152">
        <f t="shared" si="28"/>
        <v>2021.8665164776164</v>
      </c>
      <c r="AD53" s="152">
        <f t="shared" si="28"/>
        <v>815.07946257361073</v>
      </c>
      <c r="AE53" s="152">
        <f t="shared" si="28"/>
        <v>1747.6682705466019</v>
      </c>
      <c r="AF53" s="152">
        <f t="shared" si="28"/>
        <v>939.35179031654343</v>
      </c>
      <c r="AG53" s="152">
        <f t="shared" si="28"/>
        <v>232.83222124904714</v>
      </c>
      <c r="AH53" s="152">
        <f t="shared" si="28"/>
        <v>408.73005607565415</v>
      </c>
      <c r="AI53" s="152">
        <f t="shared" si="28"/>
        <v>844.52080249568507</v>
      </c>
      <c r="AJ53" s="152">
        <f t="shared" si="28"/>
        <v>1289.2355741878666</v>
      </c>
    </row>
    <row r="54" spans="2:36">
      <c r="B54" s="30" t="s">
        <v>548</v>
      </c>
      <c r="C54" s="23" t="s">
        <v>549</v>
      </c>
      <c r="D54" s="19" t="s">
        <v>27</v>
      </c>
      <c r="E54" s="152">
        <f>+E67+E76</f>
        <v>0</v>
      </c>
      <c r="F54" s="152">
        <f t="shared" ref="F54:AB54" si="31">+F67+F76</f>
        <v>0</v>
      </c>
      <c r="G54" s="152">
        <f t="shared" si="31"/>
        <v>0</v>
      </c>
      <c r="H54" s="152">
        <f t="shared" si="31"/>
        <v>0</v>
      </c>
      <c r="I54" s="152">
        <f t="shared" si="31"/>
        <v>0</v>
      </c>
      <c r="J54" s="152">
        <f t="shared" si="31"/>
        <v>0</v>
      </c>
      <c r="K54" s="152">
        <f t="shared" si="31"/>
        <v>0</v>
      </c>
      <c r="L54" s="152">
        <f t="shared" si="31"/>
        <v>0</v>
      </c>
      <c r="M54" s="152">
        <f t="shared" si="31"/>
        <v>0</v>
      </c>
      <c r="N54" s="152">
        <f t="shared" si="31"/>
        <v>0</v>
      </c>
      <c r="O54" s="152">
        <f t="shared" si="31"/>
        <v>0</v>
      </c>
      <c r="P54" s="152">
        <f t="shared" si="31"/>
        <v>0</v>
      </c>
      <c r="Q54" s="152">
        <f t="shared" si="31"/>
        <v>0</v>
      </c>
      <c r="R54" s="152">
        <f t="shared" si="31"/>
        <v>0</v>
      </c>
      <c r="S54" s="152">
        <f t="shared" si="31"/>
        <v>0</v>
      </c>
      <c r="T54" s="152">
        <f t="shared" si="31"/>
        <v>0</v>
      </c>
      <c r="U54" s="152">
        <f t="shared" si="31"/>
        <v>0</v>
      </c>
      <c r="V54" s="152">
        <f t="shared" si="31"/>
        <v>0</v>
      </c>
      <c r="W54" s="152">
        <f t="shared" si="31"/>
        <v>0</v>
      </c>
      <c r="X54" s="152">
        <f t="shared" si="31"/>
        <v>0</v>
      </c>
      <c r="Y54" s="152">
        <f t="shared" si="31"/>
        <v>0</v>
      </c>
      <c r="Z54" s="152">
        <f t="shared" si="31"/>
        <v>0</v>
      </c>
      <c r="AA54" s="152">
        <f t="shared" si="31"/>
        <v>0</v>
      </c>
      <c r="AB54" s="152">
        <f t="shared" si="31"/>
        <v>0</v>
      </c>
      <c r="AC54" s="152">
        <f>+AC67+AC76</f>
        <v>0</v>
      </c>
      <c r="AD54" s="152">
        <f>+AD67+AD76</f>
        <v>0</v>
      </c>
      <c r="AE54" s="152">
        <v>0.44792564000000001</v>
      </c>
      <c r="AF54" s="152">
        <f t="shared" ref="AF54:AH55" si="32">+AF67+AF76</f>
        <v>0</v>
      </c>
      <c r="AG54" s="152">
        <f t="shared" si="32"/>
        <v>0</v>
      </c>
      <c r="AH54" s="152">
        <f t="shared" si="32"/>
        <v>0</v>
      </c>
      <c r="AI54" s="152">
        <v>0.44792564000000001</v>
      </c>
      <c r="AJ54" s="152">
        <f>+AJ67+AJ76</f>
        <v>0</v>
      </c>
    </row>
    <row r="55" spans="2:36">
      <c r="B55" s="30" t="s">
        <v>550</v>
      </c>
      <c r="C55" s="23" t="s">
        <v>551</v>
      </c>
      <c r="D55" s="19" t="s">
        <v>27</v>
      </c>
      <c r="E55" s="152">
        <f>+E68+E77</f>
        <v>0</v>
      </c>
      <c r="F55" s="152">
        <f t="shared" ref="F55:AB55" si="33">+F68+F77</f>
        <v>0</v>
      </c>
      <c r="G55" s="152">
        <f t="shared" si="33"/>
        <v>0</v>
      </c>
      <c r="H55" s="152">
        <f t="shared" si="33"/>
        <v>0</v>
      </c>
      <c r="I55" s="152">
        <f t="shared" si="33"/>
        <v>0</v>
      </c>
      <c r="J55" s="152">
        <f t="shared" si="33"/>
        <v>0</v>
      </c>
      <c r="K55" s="152">
        <f t="shared" si="33"/>
        <v>0</v>
      </c>
      <c r="L55" s="152">
        <f t="shared" si="33"/>
        <v>0</v>
      </c>
      <c r="M55" s="152">
        <f t="shared" si="33"/>
        <v>0</v>
      </c>
      <c r="N55" s="152">
        <f t="shared" si="33"/>
        <v>0</v>
      </c>
      <c r="O55" s="152">
        <f t="shared" si="33"/>
        <v>0</v>
      </c>
      <c r="P55" s="152">
        <f t="shared" si="33"/>
        <v>0</v>
      </c>
      <c r="Q55" s="152">
        <f t="shared" si="33"/>
        <v>0</v>
      </c>
      <c r="R55" s="152">
        <f t="shared" si="33"/>
        <v>0</v>
      </c>
      <c r="S55" s="152">
        <f t="shared" si="33"/>
        <v>0</v>
      </c>
      <c r="T55" s="152">
        <f t="shared" si="33"/>
        <v>0</v>
      </c>
      <c r="U55" s="152">
        <f t="shared" si="33"/>
        <v>0</v>
      </c>
      <c r="V55" s="152">
        <f t="shared" si="33"/>
        <v>0</v>
      </c>
      <c r="W55" s="152">
        <f t="shared" si="33"/>
        <v>0</v>
      </c>
      <c r="X55" s="152">
        <f t="shared" si="33"/>
        <v>0</v>
      </c>
      <c r="Y55" s="152">
        <f t="shared" si="33"/>
        <v>0</v>
      </c>
      <c r="Z55" s="152">
        <f t="shared" si="33"/>
        <v>0</v>
      </c>
      <c r="AA55" s="152">
        <f t="shared" si="33"/>
        <v>0</v>
      </c>
      <c r="AB55" s="152">
        <f t="shared" si="33"/>
        <v>0</v>
      </c>
      <c r="AC55" s="152">
        <f>+AC68+AC77</f>
        <v>0</v>
      </c>
      <c r="AD55" s="152">
        <f>+AD68+AD77</f>
        <v>0</v>
      </c>
      <c r="AE55" s="152">
        <f>+AE68+AE77</f>
        <v>0</v>
      </c>
      <c r="AF55" s="152">
        <f t="shared" si="32"/>
        <v>0</v>
      </c>
      <c r="AG55" s="152">
        <f t="shared" si="32"/>
        <v>0</v>
      </c>
      <c r="AH55" s="152">
        <f t="shared" si="32"/>
        <v>0</v>
      </c>
      <c r="AI55" s="152">
        <f>+AI68+AI77</f>
        <v>0</v>
      </c>
      <c r="AJ55" s="152">
        <f>+AJ68+AJ77</f>
        <v>0</v>
      </c>
    </row>
    <row r="56" spans="2:36">
      <c r="B56" s="30" t="s">
        <v>552</v>
      </c>
      <c r="C56" s="69" t="s">
        <v>553</v>
      </c>
      <c r="D56" s="19" t="s">
        <v>27</v>
      </c>
      <c r="E56" s="189">
        <v>0</v>
      </c>
      <c r="F56" s="189">
        <v>0</v>
      </c>
      <c r="G56" s="189">
        <v>0</v>
      </c>
      <c r="H56" s="189">
        <v>0</v>
      </c>
      <c r="I56" s="189">
        <v>0</v>
      </c>
      <c r="J56" s="189">
        <v>0</v>
      </c>
      <c r="K56" s="189">
        <v>0</v>
      </c>
      <c r="L56" s="189">
        <v>0</v>
      </c>
      <c r="M56" s="189">
        <v>0</v>
      </c>
      <c r="N56" s="189">
        <v>0</v>
      </c>
      <c r="O56" s="189">
        <v>0</v>
      </c>
      <c r="P56" s="189">
        <v>0</v>
      </c>
      <c r="Q56" s="189">
        <v>0</v>
      </c>
      <c r="R56" s="189">
        <v>0</v>
      </c>
      <c r="S56" s="189">
        <v>0</v>
      </c>
      <c r="T56" s="189">
        <v>0</v>
      </c>
      <c r="U56" s="189">
        <v>0</v>
      </c>
      <c r="V56" s="189">
        <v>0</v>
      </c>
      <c r="W56" s="189">
        <v>0</v>
      </c>
      <c r="X56" s="189">
        <v>0</v>
      </c>
      <c r="Y56" s="189">
        <v>0</v>
      </c>
      <c r="Z56" s="189">
        <v>0</v>
      </c>
      <c r="AA56" s="189">
        <v>0</v>
      </c>
      <c r="AB56" s="189">
        <v>0</v>
      </c>
      <c r="AC56" s="189">
        <v>0</v>
      </c>
      <c r="AD56" s="189">
        <v>0</v>
      </c>
      <c r="AE56" s="189">
        <v>0</v>
      </c>
      <c r="AF56" s="189">
        <v>0</v>
      </c>
      <c r="AG56" s="189">
        <v>0</v>
      </c>
      <c r="AH56" s="189">
        <v>0</v>
      </c>
      <c r="AI56" s="189">
        <v>0</v>
      </c>
      <c r="AJ56" s="189">
        <v>0</v>
      </c>
    </row>
    <row r="57" spans="2:36">
      <c r="B57" s="30" t="s">
        <v>554</v>
      </c>
      <c r="C57" s="69" t="s">
        <v>555</v>
      </c>
      <c r="D57" s="19" t="s">
        <v>27</v>
      </c>
      <c r="E57" s="189">
        <v>0</v>
      </c>
      <c r="F57" s="189">
        <v>0</v>
      </c>
      <c r="G57" s="189">
        <v>0</v>
      </c>
      <c r="H57" s="189">
        <v>0</v>
      </c>
      <c r="I57" s="189">
        <v>0</v>
      </c>
      <c r="J57" s="189">
        <v>0</v>
      </c>
      <c r="K57" s="189">
        <v>0</v>
      </c>
      <c r="L57" s="189">
        <v>0</v>
      </c>
      <c r="M57" s="189">
        <v>0</v>
      </c>
      <c r="N57" s="189">
        <v>0</v>
      </c>
      <c r="O57" s="189">
        <v>0</v>
      </c>
      <c r="P57" s="189">
        <v>0</v>
      </c>
      <c r="Q57" s="189">
        <v>0</v>
      </c>
      <c r="R57" s="189">
        <v>0</v>
      </c>
      <c r="S57" s="189">
        <v>0</v>
      </c>
      <c r="T57" s="189">
        <v>0</v>
      </c>
      <c r="U57" s="189">
        <v>0</v>
      </c>
      <c r="V57" s="189">
        <v>0</v>
      </c>
      <c r="W57" s="189">
        <v>0</v>
      </c>
      <c r="X57" s="189">
        <v>0</v>
      </c>
      <c r="Y57" s="189">
        <v>0</v>
      </c>
      <c r="Z57" s="189">
        <v>0</v>
      </c>
      <c r="AA57" s="189">
        <v>0</v>
      </c>
      <c r="AB57" s="189">
        <v>0</v>
      </c>
      <c r="AC57" s="189">
        <v>0</v>
      </c>
      <c r="AD57" s="189">
        <v>0</v>
      </c>
      <c r="AE57" s="189">
        <v>0</v>
      </c>
      <c r="AF57" s="189">
        <v>0</v>
      </c>
      <c r="AG57" s="189">
        <v>0</v>
      </c>
      <c r="AH57" s="189">
        <v>0</v>
      </c>
      <c r="AI57" s="189">
        <v>0</v>
      </c>
      <c r="AJ57" s="189">
        <v>0</v>
      </c>
    </row>
    <row r="58" spans="2:36">
      <c r="B58" s="30" t="s">
        <v>556</v>
      </c>
      <c r="C58" s="69" t="s">
        <v>557</v>
      </c>
      <c r="D58" s="19" t="s">
        <v>27</v>
      </c>
      <c r="E58" s="189">
        <v>0</v>
      </c>
      <c r="F58" s="189">
        <v>0</v>
      </c>
      <c r="G58" s="189">
        <v>0</v>
      </c>
      <c r="H58" s="189">
        <v>0</v>
      </c>
      <c r="I58" s="189">
        <v>0</v>
      </c>
      <c r="J58" s="189">
        <v>0</v>
      </c>
      <c r="K58" s="189">
        <v>0</v>
      </c>
      <c r="L58" s="189">
        <v>0</v>
      </c>
      <c r="M58" s="189">
        <v>0</v>
      </c>
      <c r="N58" s="189">
        <v>0</v>
      </c>
      <c r="O58" s="189">
        <v>0</v>
      </c>
      <c r="P58" s="189">
        <v>0</v>
      </c>
      <c r="Q58" s="189">
        <v>0</v>
      </c>
      <c r="R58" s="189">
        <v>0</v>
      </c>
      <c r="S58" s="189">
        <v>0</v>
      </c>
      <c r="T58" s="189">
        <v>0</v>
      </c>
      <c r="U58" s="189">
        <v>0</v>
      </c>
      <c r="V58" s="189">
        <v>0</v>
      </c>
      <c r="W58" s="189">
        <v>0</v>
      </c>
      <c r="X58" s="189">
        <v>0</v>
      </c>
      <c r="Y58" s="189">
        <v>0</v>
      </c>
      <c r="Z58" s="189">
        <v>0</v>
      </c>
      <c r="AA58" s="189">
        <v>0</v>
      </c>
      <c r="AB58" s="189">
        <v>0</v>
      </c>
      <c r="AC58" s="189">
        <v>0</v>
      </c>
      <c r="AD58" s="189">
        <v>0</v>
      </c>
      <c r="AE58" s="189">
        <v>0</v>
      </c>
      <c r="AF58" s="189">
        <v>0</v>
      </c>
      <c r="AG58" s="189">
        <v>0</v>
      </c>
      <c r="AH58" s="189">
        <v>0</v>
      </c>
      <c r="AI58" s="189">
        <v>0</v>
      </c>
      <c r="AJ58" s="189">
        <v>0</v>
      </c>
    </row>
    <row r="59" spans="2:36">
      <c r="B59" s="30" t="s">
        <v>558</v>
      </c>
      <c r="C59" s="69" t="s">
        <v>559</v>
      </c>
      <c r="D59" s="19" t="s">
        <v>27</v>
      </c>
      <c r="E59" s="189">
        <v>0</v>
      </c>
      <c r="F59" s="189">
        <v>0</v>
      </c>
      <c r="G59" s="189">
        <v>0</v>
      </c>
      <c r="H59" s="189">
        <v>0</v>
      </c>
      <c r="I59" s="189">
        <v>0</v>
      </c>
      <c r="J59" s="189">
        <v>0</v>
      </c>
      <c r="K59" s="189">
        <v>0</v>
      </c>
      <c r="L59" s="189">
        <v>0</v>
      </c>
      <c r="M59" s="189">
        <v>0</v>
      </c>
      <c r="N59" s="189">
        <v>0</v>
      </c>
      <c r="O59" s="189">
        <v>0</v>
      </c>
      <c r="P59" s="189">
        <v>0</v>
      </c>
      <c r="Q59" s="189">
        <v>0</v>
      </c>
      <c r="R59" s="189">
        <v>0</v>
      </c>
      <c r="S59" s="189">
        <v>0</v>
      </c>
      <c r="T59" s="189">
        <v>0</v>
      </c>
      <c r="U59" s="189">
        <v>0</v>
      </c>
      <c r="V59" s="189">
        <v>0</v>
      </c>
      <c r="W59" s="189">
        <v>0</v>
      </c>
      <c r="X59" s="189">
        <v>0</v>
      </c>
      <c r="Y59" s="189">
        <v>0</v>
      </c>
      <c r="Z59" s="189">
        <v>0</v>
      </c>
      <c r="AA59" s="189">
        <v>0</v>
      </c>
      <c r="AB59" s="189">
        <v>0</v>
      </c>
      <c r="AC59" s="189">
        <v>0</v>
      </c>
      <c r="AD59" s="189">
        <v>0</v>
      </c>
      <c r="AE59" s="189">
        <v>0</v>
      </c>
      <c r="AF59" s="189">
        <v>0</v>
      </c>
      <c r="AG59" s="189">
        <v>0</v>
      </c>
      <c r="AH59" s="189">
        <v>0</v>
      </c>
      <c r="AI59" s="189">
        <v>0</v>
      </c>
      <c r="AJ59" s="189">
        <v>0</v>
      </c>
    </row>
    <row r="60" spans="2:36">
      <c r="B60" s="30" t="s">
        <v>560</v>
      </c>
      <c r="C60" s="69" t="s">
        <v>561</v>
      </c>
      <c r="D60" s="19" t="s">
        <v>27</v>
      </c>
      <c r="E60" s="189">
        <v>0</v>
      </c>
      <c r="F60" s="189">
        <v>0</v>
      </c>
      <c r="G60" s="189">
        <v>0</v>
      </c>
      <c r="H60" s="189">
        <v>0</v>
      </c>
      <c r="I60" s="189">
        <v>0</v>
      </c>
      <c r="J60" s="189">
        <v>0</v>
      </c>
      <c r="K60" s="189">
        <v>0</v>
      </c>
      <c r="L60" s="189">
        <v>0</v>
      </c>
      <c r="M60" s="189">
        <v>0</v>
      </c>
      <c r="N60" s="189">
        <v>0</v>
      </c>
      <c r="O60" s="189">
        <v>0</v>
      </c>
      <c r="P60" s="189">
        <v>0</v>
      </c>
      <c r="Q60" s="189">
        <v>0</v>
      </c>
      <c r="R60" s="189">
        <v>0</v>
      </c>
      <c r="S60" s="189">
        <v>0</v>
      </c>
      <c r="T60" s="189">
        <v>0</v>
      </c>
      <c r="U60" s="189">
        <v>0</v>
      </c>
      <c r="V60" s="189">
        <v>0</v>
      </c>
      <c r="W60" s="189">
        <v>0</v>
      </c>
      <c r="X60" s="189">
        <v>0</v>
      </c>
      <c r="Y60" s="189">
        <v>0</v>
      </c>
      <c r="Z60" s="189">
        <v>0</v>
      </c>
      <c r="AA60" s="189">
        <v>0</v>
      </c>
      <c r="AB60" s="189">
        <v>0</v>
      </c>
      <c r="AC60" s="189">
        <v>0</v>
      </c>
      <c r="AD60" s="189">
        <v>0</v>
      </c>
      <c r="AE60" s="189">
        <v>0</v>
      </c>
      <c r="AF60" s="189">
        <v>0</v>
      </c>
      <c r="AG60" s="189">
        <v>0</v>
      </c>
      <c r="AH60" s="189">
        <v>0</v>
      </c>
      <c r="AI60" s="189">
        <v>0</v>
      </c>
      <c r="AJ60" s="189">
        <v>0</v>
      </c>
    </row>
    <row r="61" spans="2:36">
      <c r="B61" s="30" t="s">
        <v>562</v>
      </c>
      <c r="C61" s="23" t="s">
        <v>563</v>
      </c>
      <c r="D61" s="19" t="s">
        <v>27</v>
      </c>
      <c r="E61" s="152">
        <f>+E69+E78</f>
        <v>0</v>
      </c>
      <c r="F61" s="152">
        <f t="shared" ref="F61:AB61" si="34">+F69+F78</f>
        <v>0</v>
      </c>
      <c r="G61" s="152">
        <f t="shared" si="34"/>
        <v>0</v>
      </c>
      <c r="H61" s="152">
        <f t="shared" si="34"/>
        <v>0</v>
      </c>
      <c r="I61" s="152">
        <f t="shared" si="34"/>
        <v>0</v>
      </c>
      <c r="J61" s="152">
        <f t="shared" si="34"/>
        <v>0</v>
      </c>
      <c r="K61" s="152">
        <f t="shared" si="34"/>
        <v>0</v>
      </c>
      <c r="L61" s="152">
        <f t="shared" si="34"/>
        <v>0</v>
      </c>
      <c r="M61" s="152">
        <f t="shared" si="34"/>
        <v>0</v>
      </c>
      <c r="N61" s="152">
        <f t="shared" si="34"/>
        <v>0</v>
      </c>
      <c r="O61" s="152">
        <f t="shared" si="34"/>
        <v>0</v>
      </c>
      <c r="P61" s="152">
        <f t="shared" si="34"/>
        <v>0</v>
      </c>
      <c r="Q61" s="152">
        <f t="shared" si="34"/>
        <v>0</v>
      </c>
      <c r="R61" s="152">
        <f t="shared" si="34"/>
        <v>0</v>
      </c>
      <c r="S61" s="152">
        <f t="shared" si="34"/>
        <v>0</v>
      </c>
      <c r="T61" s="152">
        <f t="shared" si="34"/>
        <v>0</v>
      </c>
      <c r="U61" s="152">
        <f t="shared" si="34"/>
        <v>0</v>
      </c>
      <c r="V61" s="152">
        <f t="shared" si="34"/>
        <v>0</v>
      </c>
      <c r="W61" s="152">
        <f t="shared" si="34"/>
        <v>0</v>
      </c>
      <c r="X61" s="152">
        <f t="shared" si="34"/>
        <v>0</v>
      </c>
      <c r="Y61" s="152">
        <f t="shared" si="34"/>
        <v>0</v>
      </c>
      <c r="Z61" s="152">
        <f t="shared" si="34"/>
        <v>0</v>
      </c>
      <c r="AA61" s="152">
        <f t="shared" si="34"/>
        <v>0</v>
      </c>
      <c r="AB61" s="152">
        <f t="shared" si="34"/>
        <v>0</v>
      </c>
      <c r="AC61" s="152">
        <f t="shared" ref="AC61:AJ61" si="35">+AC69+AC78</f>
        <v>0</v>
      </c>
      <c r="AD61" s="152">
        <f t="shared" si="35"/>
        <v>0</v>
      </c>
      <c r="AE61" s="152">
        <f t="shared" si="35"/>
        <v>0</v>
      </c>
      <c r="AF61" s="152">
        <f t="shared" si="35"/>
        <v>0</v>
      </c>
      <c r="AG61" s="152">
        <f t="shared" si="35"/>
        <v>0</v>
      </c>
      <c r="AH61" s="152">
        <f t="shared" si="35"/>
        <v>0</v>
      </c>
      <c r="AI61" s="152">
        <f t="shared" si="35"/>
        <v>0</v>
      </c>
      <c r="AJ61" s="152">
        <f t="shared" si="35"/>
        <v>0</v>
      </c>
    </row>
    <row r="62" spans="2:36">
      <c r="B62" s="30" t="s">
        <v>564</v>
      </c>
      <c r="C62" s="23" t="s">
        <v>565</v>
      </c>
      <c r="D62" s="19" t="s">
        <v>27</v>
      </c>
      <c r="E62" s="152">
        <f>+E70+E79</f>
        <v>-441.53869265999987</v>
      </c>
      <c r="F62" s="152">
        <f t="shared" ref="F62:AB62" si="36">+F70+F79</f>
        <v>-41.087726129999979</v>
      </c>
      <c r="G62" s="152">
        <f t="shared" si="36"/>
        <v>-18.041392009999985</v>
      </c>
      <c r="H62" s="152">
        <f t="shared" si="36"/>
        <v>-25.101511079999998</v>
      </c>
      <c r="I62" s="152">
        <f t="shared" si="36"/>
        <v>-17.114752429999992</v>
      </c>
      <c r="J62" s="152">
        <f t="shared" si="36"/>
        <v>-112.19261604999991</v>
      </c>
      <c r="K62" s="152">
        <f t="shared" si="36"/>
        <v>-30.341092480000015</v>
      </c>
      <c r="L62" s="152">
        <f t="shared" si="36"/>
        <v>-90.688240700000023</v>
      </c>
      <c r="M62" s="152">
        <f t="shared" si="36"/>
        <v>-13.914824229999995</v>
      </c>
      <c r="N62" s="152">
        <f t="shared" si="36"/>
        <v>-92.603538960000023</v>
      </c>
      <c r="O62" s="152">
        <f t="shared" si="36"/>
        <v>-46.518413300000049</v>
      </c>
      <c r="P62" s="152">
        <f t="shared" si="36"/>
        <v>-113.64362508000011</v>
      </c>
      <c r="Q62" s="152">
        <f t="shared" si="36"/>
        <v>-28.020447880000006</v>
      </c>
      <c r="R62" s="152">
        <f t="shared" si="36"/>
        <v>-126.56671959999991</v>
      </c>
      <c r="S62" s="152">
        <f t="shared" si="36"/>
        <v>-40.52623403999997</v>
      </c>
      <c r="T62" s="152">
        <f t="shared" si="36"/>
        <v>-54.565344239999874</v>
      </c>
      <c r="U62" s="152">
        <f t="shared" si="36"/>
        <v>-29.247074329999997</v>
      </c>
      <c r="V62" s="152">
        <f t="shared" si="36"/>
        <v>-57.104179750000057</v>
      </c>
      <c r="W62" s="152">
        <f t="shared" si="36"/>
        <v>-50.203014869999997</v>
      </c>
      <c r="X62" s="152">
        <f t="shared" si="36"/>
        <v>136.55426894999982</v>
      </c>
      <c r="Y62" s="152">
        <f t="shared" si="36"/>
        <v>65.016887129460287</v>
      </c>
      <c r="Z62" s="152">
        <f t="shared" si="36"/>
        <v>102.50984654897796</v>
      </c>
      <c r="AA62" s="152">
        <f t="shared" si="36"/>
        <v>96.519452072968704</v>
      </c>
      <c r="AB62" s="152">
        <f t="shared" si="36"/>
        <v>123.69193845440995</v>
      </c>
      <c r="AC62" s="152">
        <v>48.260095063308405</v>
      </c>
      <c r="AD62" s="152">
        <f>+AD70+AD79</f>
        <v>-118.26785819417624</v>
      </c>
      <c r="AE62" s="152">
        <f>+AE70+AE79</f>
        <v>260.78851152296266</v>
      </c>
      <c r="AF62" s="152">
        <v>132.14341995933074</v>
      </c>
      <c r="AG62" s="152">
        <v>45.776432068684187</v>
      </c>
      <c r="AH62" s="152">
        <v>83.505178121883688</v>
      </c>
      <c r="AI62" s="152">
        <f>+AI70+AI79</f>
        <v>132.39955080773183</v>
      </c>
      <c r="AJ62" s="152">
        <v>92.914841471806554</v>
      </c>
    </row>
    <row r="63" spans="2:36">
      <c r="B63" s="28" t="s">
        <v>83</v>
      </c>
      <c r="C63" s="68" t="s">
        <v>566</v>
      </c>
      <c r="D63" s="19" t="s">
        <v>27</v>
      </c>
      <c r="E63" s="184">
        <f>SUM(E64:E70)</f>
        <v>-129.12575511999989</v>
      </c>
      <c r="F63" s="184">
        <f t="shared" ref="F63:AB63" si="37">SUM(F64:F70)</f>
        <v>274.76213604000003</v>
      </c>
      <c r="G63" s="184">
        <f t="shared" si="37"/>
        <v>113.44046430000003</v>
      </c>
      <c r="H63" s="184">
        <f t="shared" si="37"/>
        <v>-57.622237889999965</v>
      </c>
      <c r="I63" s="184">
        <f t="shared" si="37"/>
        <v>-17.114752429999992</v>
      </c>
      <c r="J63" s="184">
        <f t="shared" si="37"/>
        <v>13.130108950000093</v>
      </c>
      <c r="K63" s="184">
        <f t="shared" si="37"/>
        <v>144.75047545999999</v>
      </c>
      <c r="L63" s="184">
        <f t="shared" si="37"/>
        <v>511.46265081999991</v>
      </c>
      <c r="M63" s="184">
        <f t="shared" si="37"/>
        <v>103.45525070000001</v>
      </c>
      <c r="N63" s="184">
        <f t="shared" si="37"/>
        <v>337.00589582999993</v>
      </c>
      <c r="O63" s="184">
        <f t="shared" si="37"/>
        <v>426.37977914999999</v>
      </c>
      <c r="P63" s="184">
        <f t="shared" si="37"/>
        <v>838.32472761999998</v>
      </c>
      <c r="Q63" s="184">
        <f t="shared" si="37"/>
        <v>108.83032137999999</v>
      </c>
      <c r="R63" s="184">
        <f t="shared" si="37"/>
        <v>-36.998676359999919</v>
      </c>
      <c r="S63" s="184">
        <f t="shared" si="37"/>
        <v>177.84826496000005</v>
      </c>
      <c r="T63" s="184">
        <f t="shared" si="37"/>
        <v>234.92160096000015</v>
      </c>
      <c r="U63" s="184">
        <f t="shared" si="37"/>
        <v>45.655425670000007</v>
      </c>
      <c r="V63" s="184">
        <f t="shared" si="37"/>
        <v>736.35461664999991</v>
      </c>
      <c r="W63" s="184">
        <f t="shared" si="37"/>
        <v>98.221985130000007</v>
      </c>
      <c r="X63" s="184">
        <f t="shared" si="37"/>
        <v>-98.651414050000085</v>
      </c>
      <c r="Y63" s="184">
        <f t="shared" si="37"/>
        <v>116.49033712946029</v>
      </c>
      <c r="Z63" s="184">
        <f t="shared" si="37"/>
        <v>1804.9390615841639</v>
      </c>
      <c r="AA63" s="184">
        <f t="shared" si="37"/>
        <v>314.21912103610953</v>
      </c>
      <c r="AB63" s="184">
        <f t="shared" si="37"/>
        <v>418.27102693387837</v>
      </c>
      <c r="AC63" s="184">
        <f t="shared" ref="AC63:AJ63" si="38">SUM(AC64:AC70)</f>
        <v>48.260095063308405</v>
      </c>
      <c r="AD63" s="184">
        <f t="shared" si="38"/>
        <v>-118.26785819417624</v>
      </c>
      <c r="AE63" s="184">
        <f t="shared" si="38"/>
        <v>738.58193716296273</v>
      </c>
      <c r="AF63" s="184">
        <f t="shared" si="38"/>
        <v>132.14341995933074</v>
      </c>
      <c r="AG63" s="184">
        <f t="shared" si="38"/>
        <v>948.92921697202996</v>
      </c>
      <c r="AH63" s="184">
        <f t="shared" si="38"/>
        <v>306.20546119653977</v>
      </c>
      <c r="AI63" s="184">
        <f t="shared" si="38"/>
        <v>364.01435973961844</v>
      </c>
      <c r="AJ63" s="184">
        <f t="shared" si="38"/>
        <v>1103.8164854478186</v>
      </c>
    </row>
    <row r="64" spans="2:36">
      <c r="B64" s="30" t="s">
        <v>567</v>
      </c>
      <c r="C64" s="69" t="s">
        <v>512</v>
      </c>
      <c r="D64" s="19" t="s">
        <v>27</v>
      </c>
      <c r="E64" s="152">
        <v>0</v>
      </c>
      <c r="F64" s="152">
        <v>0</v>
      </c>
      <c r="G64" s="152">
        <v>0</v>
      </c>
      <c r="H64" s="152">
        <v>0</v>
      </c>
      <c r="I64" s="152">
        <v>0</v>
      </c>
      <c r="J64" s="152">
        <v>0</v>
      </c>
      <c r="K64" s="152">
        <v>0</v>
      </c>
      <c r="L64" s="152">
        <v>0</v>
      </c>
      <c r="M64" s="152">
        <v>0</v>
      </c>
      <c r="N64" s="152">
        <v>0</v>
      </c>
      <c r="O64" s="152">
        <v>0</v>
      </c>
      <c r="P64" s="152">
        <v>0</v>
      </c>
      <c r="Q64" s="152">
        <v>0</v>
      </c>
      <c r="R64" s="152">
        <v>0</v>
      </c>
      <c r="S64" s="152">
        <v>0</v>
      </c>
      <c r="T64" s="152">
        <v>0</v>
      </c>
      <c r="U64" s="152">
        <v>0</v>
      </c>
      <c r="V64" s="152">
        <v>0</v>
      </c>
      <c r="W64" s="152">
        <v>0</v>
      </c>
      <c r="X64" s="152">
        <v>0</v>
      </c>
      <c r="Y64" s="152">
        <v>0</v>
      </c>
      <c r="Z64" s="152">
        <v>0</v>
      </c>
      <c r="AA64" s="152">
        <v>0</v>
      </c>
      <c r="AB64" s="152">
        <v>0</v>
      </c>
      <c r="AC64" s="152">
        <v>0</v>
      </c>
      <c r="AD64" s="152">
        <v>0</v>
      </c>
      <c r="AE64" s="152">
        <v>0</v>
      </c>
      <c r="AF64" s="152">
        <v>0</v>
      </c>
      <c r="AG64" s="152">
        <v>0</v>
      </c>
      <c r="AH64" s="152">
        <v>0</v>
      </c>
      <c r="AI64" s="152">
        <v>0</v>
      </c>
      <c r="AJ64" s="152">
        <v>0</v>
      </c>
    </row>
    <row r="65" spans="2:36">
      <c r="B65" s="30" t="s">
        <v>568</v>
      </c>
      <c r="C65" s="69" t="s">
        <v>514</v>
      </c>
      <c r="D65" s="19" t="s">
        <v>27</v>
      </c>
      <c r="E65" s="152">
        <v>312.86227761999999</v>
      </c>
      <c r="F65" s="152">
        <v>315.84986216999999</v>
      </c>
      <c r="G65" s="152">
        <v>131.91243213000001</v>
      </c>
      <c r="H65" s="152">
        <v>-34.235688229999973</v>
      </c>
      <c r="I65" s="152">
        <v>0</v>
      </c>
      <c r="J65" s="152">
        <v>125.32272500000001</v>
      </c>
      <c r="K65" s="152">
        <v>175.09156794</v>
      </c>
      <c r="L65" s="152">
        <v>402.15089152000002</v>
      </c>
      <c r="M65" s="152">
        <v>117.37007493</v>
      </c>
      <c r="N65" s="152">
        <v>429.60943478999997</v>
      </c>
      <c r="O65" s="152">
        <v>472.89819245000001</v>
      </c>
      <c r="P65" s="152">
        <v>951.96835270000008</v>
      </c>
      <c r="Q65" s="152">
        <v>136.85076925999999</v>
      </c>
      <c r="R65" s="152">
        <v>89.568043239999994</v>
      </c>
      <c r="S65" s="152">
        <v>218.37449900000001</v>
      </c>
      <c r="T65" s="152">
        <v>289.48694520000004</v>
      </c>
      <c r="U65" s="152">
        <v>74.902500000000003</v>
      </c>
      <c r="V65" s="152">
        <v>793.45879639999998</v>
      </c>
      <c r="W65" s="152">
        <v>148.42500000000001</v>
      </c>
      <c r="X65" s="152">
        <v>-535.20568299999991</v>
      </c>
      <c r="Y65" s="152">
        <v>51.47345</v>
      </c>
      <c r="Z65" s="152">
        <v>1460.1363500000002</v>
      </c>
      <c r="AA65" s="152">
        <v>0</v>
      </c>
      <c r="AB65" s="152">
        <v>140.197</v>
      </c>
      <c r="AC65" s="152">
        <v>0</v>
      </c>
      <c r="AD65" s="152">
        <v>0</v>
      </c>
      <c r="AE65" s="152">
        <v>477.34550000000002</v>
      </c>
      <c r="AF65" s="152">
        <v>0</v>
      </c>
      <c r="AG65" s="152">
        <v>903.15278490334583</v>
      </c>
      <c r="AH65" s="152">
        <v>222.70028307465611</v>
      </c>
      <c r="AI65" s="152">
        <v>231.61480893188661</v>
      </c>
      <c r="AJ65" s="152">
        <v>636.26972346785442</v>
      </c>
    </row>
    <row r="66" spans="2:36">
      <c r="B66" s="30" t="s">
        <v>569</v>
      </c>
      <c r="C66" s="69" t="s">
        <v>516</v>
      </c>
      <c r="D66" s="19" t="s">
        <v>27</v>
      </c>
      <c r="E66" s="152">
        <v>-0.44934007999999998</v>
      </c>
      <c r="F66" s="152">
        <v>0</v>
      </c>
      <c r="G66" s="152">
        <v>-0.43057582</v>
      </c>
      <c r="H66" s="152">
        <v>1.7149614199999998</v>
      </c>
      <c r="I66" s="152">
        <v>0</v>
      </c>
      <c r="J66" s="152">
        <v>0</v>
      </c>
      <c r="K66" s="152">
        <v>0</v>
      </c>
      <c r="L66" s="152">
        <v>200</v>
      </c>
      <c r="M66" s="152">
        <v>0</v>
      </c>
      <c r="N66" s="152">
        <v>0</v>
      </c>
      <c r="O66" s="152">
        <v>0</v>
      </c>
      <c r="P66" s="152">
        <v>0</v>
      </c>
      <c r="Q66" s="152">
        <v>0</v>
      </c>
      <c r="R66" s="152">
        <v>0</v>
      </c>
      <c r="S66" s="152">
        <v>0</v>
      </c>
      <c r="T66" s="152">
        <v>0</v>
      </c>
      <c r="U66" s="152">
        <v>0</v>
      </c>
      <c r="V66" s="152">
        <v>0</v>
      </c>
      <c r="W66" s="152">
        <v>0</v>
      </c>
      <c r="X66" s="152">
        <v>300</v>
      </c>
      <c r="Y66" s="152">
        <v>0</v>
      </c>
      <c r="Z66" s="152">
        <v>242.2928650351858</v>
      </c>
      <c r="AA66" s="152">
        <v>217.69966896314082</v>
      </c>
      <c r="AB66" s="152">
        <v>154.38208847946845</v>
      </c>
      <c r="AC66" s="152">
        <v>0</v>
      </c>
      <c r="AD66" s="152">
        <v>0</v>
      </c>
      <c r="AE66" s="152">
        <v>0</v>
      </c>
      <c r="AF66" s="152">
        <v>0</v>
      </c>
      <c r="AG66" s="152">
        <v>0</v>
      </c>
      <c r="AH66" s="152">
        <v>0</v>
      </c>
      <c r="AI66" s="152">
        <v>0</v>
      </c>
      <c r="AJ66" s="152">
        <v>374.63192050815769</v>
      </c>
    </row>
    <row r="67" spans="2:36">
      <c r="B67" s="30" t="s">
        <v>570</v>
      </c>
      <c r="C67" s="69" t="s">
        <v>518</v>
      </c>
      <c r="D67" s="19" t="s">
        <v>27</v>
      </c>
      <c r="E67" s="152">
        <v>0</v>
      </c>
      <c r="F67" s="152">
        <v>0</v>
      </c>
      <c r="G67" s="152">
        <v>0</v>
      </c>
      <c r="H67" s="152">
        <v>0</v>
      </c>
      <c r="I67" s="152">
        <v>0</v>
      </c>
      <c r="J67" s="152">
        <v>0</v>
      </c>
      <c r="K67" s="152">
        <v>0</v>
      </c>
      <c r="L67" s="152">
        <v>0</v>
      </c>
      <c r="M67" s="152">
        <v>0</v>
      </c>
      <c r="N67" s="152">
        <v>0</v>
      </c>
      <c r="O67" s="152">
        <v>0</v>
      </c>
      <c r="P67" s="152">
        <v>0</v>
      </c>
      <c r="Q67" s="152">
        <v>0</v>
      </c>
      <c r="R67" s="152">
        <v>0</v>
      </c>
      <c r="S67" s="152">
        <v>0</v>
      </c>
      <c r="T67" s="152">
        <v>0</v>
      </c>
      <c r="U67" s="152">
        <v>0</v>
      </c>
      <c r="V67" s="152">
        <v>0</v>
      </c>
      <c r="W67" s="152">
        <v>0</v>
      </c>
      <c r="X67" s="152">
        <v>0</v>
      </c>
      <c r="Y67" s="152">
        <v>0</v>
      </c>
      <c r="Z67" s="152">
        <v>0</v>
      </c>
      <c r="AA67" s="152">
        <v>0</v>
      </c>
      <c r="AB67" s="152">
        <v>0</v>
      </c>
      <c r="AC67" s="152">
        <v>0</v>
      </c>
      <c r="AD67" s="152">
        <v>0</v>
      </c>
      <c r="AE67" s="152">
        <v>0.44792564000000001</v>
      </c>
      <c r="AF67" s="152">
        <v>0</v>
      </c>
      <c r="AG67" s="152">
        <v>0</v>
      </c>
      <c r="AH67" s="152">
        <v>0</v>
      </c>
      <c r="AI67" s="152">
        <v>0</v>
      </c>
      <c r="AJ67" s="152">
        <v>0</v>
      </c>
    </row>
    <row r="68" spans="2:36">
      <c r="B68" s="30" t="s">
        <v>571</v>
      </c>
      <c r="C68" s="69" t="s">
        <v>520</v>
      </c>
      <c r="D68" s="19" t="s">
        <v>27</v>
      </c>
      <c r="E68" s="152">
        <v>0</v>
      </c>
      <c r="F68" s="152">
        <v>0</v>
      </c>
      <c r="G68" s="152">
        <v>0</v>
      </c>
      <c r="H68" s="152">
        <v>0</v>
      </c>
      <c r="I68" s="152">
        <v>0</v>
      </c>
      <c r="J68" s="152">
        <v>0</v>
      </c>
      <c r="K68" s="152">
        <v>0</v>
      </c>
      <c r="L68" s="152">
        <v>0</v>
      </c>
      <c r="M68" s="152">
        <v>0</v>
      </c>
      <c r="N68" s="152">
        <v>0</v>
      </c>
      <c r="O68" s="152">
        <v>0</v>
      </c>
      <c r="P68" s="152">
        <v>0</v>
      </c>
      <c r="Q68" s="152">
        <v>0</v>
      </c>
      <c r="R68" s="152">
        <v>0</v>
      </c>
      <c r="S68" s="152">
        <v>0</v>
      </c>
      <c r="T68" s="152">
        <v>0</v>
      </c>
      <c r="U68" s="152">
        <v>0</v>
      </c>
      <c r="V68" s="152">
        <v>0</v>
      </c>
      <c r="W68" s="152">
        <v>0</v>
      </c>
      <c r="X68" s="152">
        <v>0</v>
      </c>
      <c r="Y68" s="152">
        <v>0</v>
      </c>
      <c r="Z68" s="152">
        <v>0</v>
      </c>
      <c r="AA68" s="152">
        <v>0</v>
      </c>
      <c r="AB68" s="152">
        <v>0</v>
      </c>
      <c r="AC68" s="152">
        <v>0</v>
      </c>
      <c r="AD68" s="152">
        <v>0</v>
      </c>
      <c r="AE68" s="152">
        <v>0</v>
      </c>
      <c r="AF68" s="152">
        <v>0</v>
      </c>
      <c r="AG68" s="152">
        <v>0</v>
      </c>
      <c r="AH68" s="152">
        <v>0</v>
      </c>
      <c r="AI68" s="152">
        <v>0</v>
      </c>
      <c r="AJ68" s="152">
        <v>0</v>
      </c>
    </row>
    <row r="69" spans="2:36">
      <c r="B69" s="30" t="s">
        <v>572</v>
      </c>
      <c r="C69" s="69" t="s">
        <v>573</v>
      </c>
      <c r="D69" s="19" t="s">
        <v>27</v>
      </c>
      <c r="E69" s="152">
        <v>0</v>
      </c>
      <c r="F69" s="152">
        <v>0</v>
      </c>
      <c r="G69" s="152">
        <v>0</v>
      </c>
      <c r="H69" s="152">
        <v>0</v>
      </c>
      <c r="I69" s="152">
        <v>0</v>
      </c>
      <c r="J69" s="152">
        <v>0</v>
      </c>
      <c r="K69" s="152">
        <v>0</v>
      </c>
      <c r="L69" s="152">
        <v>0</v>
      </c>
      <c r="M69" s="152">
        <v>0</v>
      </c>
      <c r="N69" s="152">
        <v>0</v>
      </c>
      <c r="O69" s="152">
        <v>0</v>
      </c>
      <c r="P69" s="152">
        <v>0</v>
      </c>
      <c r="Q69" s="152">
        <v>0</v>
      </c>
      <c r="R69" s="152">
        <v>0</v>
      </c>
      <c r="S69" s="152">
        <v>0</v>
      </c>
      <c r="T69" s="152">
        <v>0</v>
      </c>
      <c r="U69" s="152">
        <v>0</v>
      </c>
      <c r="V69" s="152">
        <v>0</v>
      </c>
      <c r="W69" s="152">
        <v>0</v>
      </c>
      <c r="X69" s="152">
        <v>0</v>
      </c>
      <c r="Y69" s="152">
        <v>0</v>
      </c>
      <c r="Z69" s="152">
        <v>0</v>
      </c>
      <c r="AA69" s="152">
        <v>0</v>
      </c>
      <c r="AB69" s="152">
        <v>0</v>
      </c>
      <c r="AC69" s="152">
        <v>0</v>
      </c>
      <c r="AD69" s="152">
        <v>0</v>
      </c>
      <c r="AE69" s="152">
        <v>0</v>
      </c>
      <c r="AF69" s="152">
        <v>0</v>
      </c>
      <c r="AG69" s="152">
        <v>0</v>
      </c>
      <c r="AH69" s="152">
        <v>0</v>
      </c>
      <c r="AI69" s="152">
        <v>0</v>
      </c>
      <c r="AJ69" s="152">
        <v>0</v>
      </c>
    </row>
    <row r="70" spans="2:36">
      <c r="B70" s="30" t="s">
        <v>574</v>
      </c>
      <c r="C70" s="69" t="s">
        <v>524</v>
      </c>
      <c r="D70" s="19" t="s">
        <v>27</v>
      </c>
      <c r="E70" s="152">
        <v>-441.53869265999987</v>
      </c>
      <c r="F70" s="152">
        <v>-41.087726129999979</v>
      </c>
      <c r="G70" s="152">
        <v>-18.041392009999985</v>
      </c>
      <c r="H70" s="152">
        <v>-25.101511079999998</v>
      </c>
      <c r="I70" s="152">
        <v>-17.114752429999992</v>
      </c>
      <c r="J70" s="152">
        <v>-112.19261604999991</v>
      </c>
      <c r="K70" s="152">
        <v>-30.341092480000015</v>
      </c>
      <c r="L70" s="152">
        <v>-90.688240700000023</v>
      </c>
      <c r="M70" s="152">
        <v>-13.914824229999995</v>
      </c>
      <c r="N70" s="152">
        <v>-92.603538960000023</v>
      </c>
      <c r="O70" s="152">
        <v>-46.518413300000049</v>
      </c>
      <c r="P70" s="152">
        <v>-113.64362508000011</v>
      </c>
      <c r="Q70" s="152">
        <v>-28.020447880000006</v>
      </c>
      <c r="R70" s="152">
        <v>-126.56671959999991</v>
      </c>
      <c r="S70" s="152">
        <v>-40.52623403999997</v>
      </c>
      <c r="T70" s="152">
        <v>-54.565344239999874</v>
      </c>
      <c r="U70" s="152">
        <v>-29.247074329999997</v>
      </c>
      <c r="V70" s="152">
        <v>-57.104179750000057</v>
      </c>
      <c r="W70" s="152">
        <v>-50.203014869999997</v>
      </c>
      <c r="X70" s="152">
        <v>136.55426894999982</v>
      </c>
      <c r="Y70" s="152">
        <v>65.016887129460287</v>
      </c>
      <c r="Z70" s="152">
        <v>102.50984654897796</v>
      </c>
      <c r="AA70" s="152">
        <v>96.519452072968704</v>
      </c>
      <c r="AB70" s="152">
        <v>123.69193845440995</v>
      </c>
      <c r="AC70" s="152">
        <v>48.260095063308405</v>
      </c>
      <c r="AD70" s="152">
        <v>-118.26785819417624</v>
      </c>
      <c r="AE70" s="152">
        <v>260.78851152296266</v>
      </c>
      <c r="AF70" s="152">
        <v>132.14341995933074</v>
      </c>
      <c r="AG70" s="152">
        <v>45.776432068684187</v>
      </c>
      <c r="AH70" s="152">
        <v>83.505178121883688</v>
      </c>
      <c r="AI70" s="152">
        <v>132.39955080773183</v>
      </c>
      <c r="AJ70" s="152">
        <v>92.914841471806554</v>
      </c>
    </row>
    <row r="71" spans="2:36">
      <c r="B71" s="28" t="s">
        <v>85</v>
      </c>
      <c r="C71" s="68" t="s">
        <v>575</v>
      </c>
      <c r="D71" s="19" t="s">
        <v>27</v>
      </c>
      <c r="E71" s="184">
        <f>SUM(E72:E79)</f>
        <v>408.40218131</v>
      </c>
      <c r="F71" s="184">
        <f t="shared" ref="F71:AB71" si="39">SUM(F72:F79)</f>
        <v>421.30807957000002</v>
      </c>
      <c r="G71" s="184">
        <f t="shared" si="39"/>
        <v>1205.2710825899999</v>
      </c>
      <c r="H71" s="184">
        <f t="shared" si="39"/>
        <v>-187.62569273</v>
      </c>
      <c r="I71" s="184">
        <f t="shared" si="39"/>
        <v>1235.0874650000001</v>
      </c>
      <c r="J71" s="184">
        <f t="shared" si="39"/>
        <v>0</v>
      </c>
      <c r="K71" s="184">
        <f t="shared" si="39"/>
        <v>349.53114383000002</v>
      </c>
      <c r="L71" s="184">
        <f t="shared" si="39"/>
        <v>-343.6540888400001</v>
      </c>
      <c r="M71" s="184">
        <f t="shared" si="39"/>
        <v>959.02554472000008</v>
      </c>
      <c r="N71" s="184">
        <f t="shared" si="39"/>
        <v>-88.729430020000024</v>
      </c>
      <c r="O71" s="184">
        <f t="shared" si="39"/>
        <v>-121.44966386000003</v>
      </c>
      <c r="P71" s="184">
        <f t="shared" si="39"/>
        <v>398.16731741999996</v>
      </c>
      <c r="Q71" s="184">
        <f t="shared" si="39"/>
        <v>150.03827001000002</v>
      </c>
      <c r="R71" s="184">
        <f t="shared" si="39"/>
        <v>925.73615579000011</v>
      </c>
      <c r="S71" s="184">
        <f t="shared" si="39"/>
        <v>-160.59185334000009</v>
      </c>
      <c r="T71" s="184">
        <f t="shared" si="39"/>
        <v>513.54825103999997</v>
      </c>
      <c r="U71" s="184">
        <f t="shared" si="39"/>
        <v>20.043370230000029</v>
      </c>
      <c r="V71" s="184">
        <f t="shared" si="39"/>
        <v>1075.6024386699999</v>
      </c>
      <c r="W71" s="184">
        <f t="shared" si="39"/>
        <v>193.6321044</v>
      </c>
      <c r="X71" s="184">
        <f t="shared" si="39"/>
        <v>1223.9565377000004</v>
      </c>
      <c r="Y71" s="184">
        <f t="shared" si="39"/>
        <v>204.95285836859023</v>
      </c>
      <c r="Z71" s="184">
        <f t="shared" si="39"/>
        <v>304.94218095839818</v>
      </c>
      <c r="AA71" s="184">
        <f t="shared" si="39"/>
        <v>2276.0050735286909</v>
      </c>
      <c r="AB71" s="184">
        <f t="shared" si="39"/>
        <v>782.97390526110382</v>
      </c>
      <c r="AC71" s="184">
        <f t="shared" ref="AC71:AJ71" si="40">SUM(AC72:AC79)</f>
        <v>2021.8665164776164</v>
      </c>
      <c r="AD71" s="184">
        <f t="shared" si="40"/>
        <v>4469.4814625736108</v>
      </c>
      <c r="AE71" s="184">
        <f t="shared" si="40"/>
        <v>3996.2057705466018</v>
      </c>
      <c r="AF71" s="184">
        <f t="shared" si="40"/>
        <v>939.35179031654343</v>
      </c>
      <c r="AG71" s="184">
        <f t="shared" si="40"/>
        <v>2681.2397212490469</v>
      </c>
      <c r="AH71" s="184">
        <f t="shared" si="40"/>
        <v>408.73080559815412</v>
      </c>
      <c r="AI71" s="184">
        <f t="shared" si="40"/>
        <v>844.51080249568508</v>
      </c>
      <c r="AJ71" s="184">
        <f t="shared" si="40"/>
        <v>914.60365367970894</v>
      </c>
    </row>
    <row r="72" spans="2:36">
      <c r="B72" s="30" t="s">
        <v>576</v>
      </c>
      <c r="C72" s="69" t="s">
        <v>577</v>
      </c>
      <c r="D72" s="19" t="s">
        <v>27</v>
      </c>
      <c r="E72" s="152">
        <v>0</v>
      </c>
      <c r="F72" s="152">
        <v>0</v>
      </c>
      <c r="G72" s="152">
        <v>0</v>
      </c>
      <c r="H72" s="152">
        <v>0</v>
      </c>
      <c r="I72" s="152">
        <v>0</v>
      </c>
      <c r="J72" s="152">
        <v>0</v>
      </c>
      <c r="K72" s="152">
        <v>0</v>
      </c>
      <c r="L72" s="152">
        <v>0</v>
      </c>
      <c r="M72" s="152">
        <v>0</v>
      </c>
      <c r="N72" s="152">
        <v>0</v>
      </c>
      <c r="O72" s="152">
        <v>0</v>
      </c>
      <c r="P72" s="152">
        <v>0</v>
      </c>
      <c r="Q72" s="152">
        <v>0</v>
      </c>
      <c r="R72" s="152">
        <v>0</v>
      </c>
      <c r="S72" s="152">
        <v>0</v>
      </c>
      <c r="T72" s="152">
        <v>0</v>
      </c>
      <c r="U72" s="152">
        <v>0</v>
      </c>
      <c r="V72" s="152">
        <v>0</v>
      </c>
      <c r="W72" s="152">
        <v>0</v>
      </c>
      <c r="X72" s="152">
        <v>0</v>
      </c>
      <c r="Y72" s="152">
        <v>0</v>
      </c>
      <c r="Z72" s="152">
        <v>0</v>
      </c>
      <c r="AA72" s="152">
        <v>0</v>
      </c>
      <c r="AB72" s="152">
        <v>0</v>
      </c>
      <c r="AC72" s="152">
        <v>0</v>
      </c>
      <c r="AD72" s="152">
        <v>0</v>
      </c>
      <c r="AE72" s="152">
        <v>0</v>
      </c>
      <c r="AF72" s="152">
        <v>0</v>
      </c>
      <c r="AG72" s="152">
        <v>0</v>
      </c>
      <c r="AH72" s="152">
        <v>0</v>
      </c>
      <c r="AI72" s="152">
        <v>0</v>
      </c>
      <c r="AJ72" s="152">
        <v>0</v>
      </c>
    </row>
    <row r="73" spans="2:36">
      <c r="B73" s="30" t="s">
        <v>578</v>
      </c>
      <c r="C73" s="69" t="s">
        <v>512</v>
      </c>
      <c r="D73" s="19" t="s">
        <v>27</v>
      </c>
      <c r="E73" s="152">
        <v>0</v>
      </c>
      <c r="F73" s="152">
        <v>0</v>
      </c>
      <c r="G73" s="152">
        <v>0</v>
      </c>
      <c r="H73" s="152">
        <v>0</v>
      </c>
      <c r="I73" s="152">
        <v>0</v>
      </c>
      <c r="J73" s="152">
        <v>0</v>
      </c>
      <c r="K73" s="152">
        <v>0</v>
      </c>
      <c r="L73" s="152">
        <v>0</v>
      </c>
      <c r="M73" s="152">
        <v>0</v>
      </c>
      <c r="N73" s="152">
        <v>0</v>
      </c>
      <c r="O73" s="152">
        <v>0</v>
      </c>
      <c r="P73" s="152">
        <v>0</v>
      </c>
      <c r="Q73" s="152">
        <v>0</v>
      </c>
      <c r="R73" s="152">
        <v>0</v>
      </c>
      <c r="S73" s="152">
        <v>0</v>
      </c>
      <c r="T73" s="152">
        <v>0</v>
      </c>
      <c r="U73" s="152">
        <v>0</v>
      </c>
      <c r="V73" s="152">
        <v>0</v>
      </c>
      <c r="W73" s="152">
        <v>0</v>
      </c>
      <c r="X73" s="152">
        <v>0</v>
      </c>
      <c r="Y73" s="152">
        <v>0</v>
      </c>
      <c r="Z73" s="152">
        <v>0</v>
      </c>
      <c r="AA73" s="152">
        <v>0</v>
      </c>
      <c r="AB73" s="152">
        <v>0</v>
      </c>
      <c r="AC73" s="152">
        <v>0</v>
      </c>
      <c r="AD73" s="152">
        <v>0</v>
      </c>
      <c r="AE73" s="152">
        <v>0</v>
      </c>
      <c r="AF73" s="152">
        <v>0</v>
      </c>
      <c r="AG73" s="152">
        <v>0</v>
      </c>
      <c r="AH73" s="152">
        <v>0</v>
      </c>
      <c r="AI73" s="152">
        <v>0</v>
      </c>
      <c r="AJ73" s="152">
        <v>0</v>
      </c>
    </row>
    <row r="74" spans="2:36">
      <c r="B74" s="30" t="s">
        <v>579</v>
      </c>
      <c r="C74" s="69" t="s">
        <v>580</v>
      </c>
      <c r="D74" s="19" t="s">
        <v>27</v>
      </c>
      <c r="E74" s="152">
        <v>0</v>
      </c>
      <c r="F74" s="152">
        <v>0.04</v>
      </c>
      <c r="G74" s="152">
        <v>1240.124965</v>
      </c>
      <c r="H74" s="152">
        <v>-365</v>
      </c>
      <c r="I74" s="152">
        <v>1235.0874650000001</v>
      </c>
      <c r="J74" s="152">
        <v>0</v>
      </c>
      <c r="K74" s="152">
        <v>599.99989500000004</v>
      </c>
      <c r="L74" s="152">
        <v>39.999894999999995</v>
      </c>
      <c r="M74" s="152">
        <v>1074.64993</v>
      </c>
      <c r="N74" s="152">
        <v>0</v>
      </c>
      <c r="O74" s="152">
        <v>0</v>
      </c>
      <c r="P74" s="152">
        <v>0</v>
      </c>
      <c r="Q74" s="152">
        <v>0</v>
      </c>
      <c r="R74" s="152">
        <v>1044.9790291300001</v>
      </c>
      <c r="S74" s="152">
        <v>0</v>
      </c>
      <c r="T74" s="152">
        <v>380.94156133000001</v>
      </c>
      <c r="U74" s="152">
        <v>0</v>
      </c>
      <c r="V74" s="152">
        <v>1194.1079999999999</v>
      </c>
      <c r="W74" s="152">
        <v>0</v>
      </c>
      <c r="X74" s="152">
        <v>514.42325000000005</v>
      </c>
      <c r="Y74" s="152">
        <v>0</v>
      </c>
      <c r="Z74" s="152">
        <v>0</v>
      </c>
      <c r="AA74" s="152">
        <v>1997.6175000000001</v>
      </c>
      <c r="AB74" s="152">
        <v>151.09200000000001</v>
      </c>
      <c r="AC74" s="152">
        <v>0</v>
      </c>
      <c r="AD74" s="152">
        <v>3654.402</v>
      </c>
      <c r="AE74" s="152">
        <v>2248.5374999999999</v>
      </c>
      <c r="AF74" s="152">
        <v>0</v>
      </c>
      <c r="AG74" s="152">
        <v>2448.4074999999998</v>
      </c>
      <c r="AH74" s="152">
        <v>7.4952250000000003E-4</v>
      </c>
      <c r="AI74" s="152">
        <v>-0.01</v>
      </c>
      <c r="AJ74" s="152">
        <v>0</v>
      </c>
    </row>
    <row r="75" spans="2:36">
      <c r="B75" s="30" t="s">
        <v>581</v>
      </c>
      <c r="C75" s="69" t="s">
        <v>582</v>
      </c>
      <c r="D75" s="19" t="s">
        <v>27</v>
      </c>
      <c r="E75" s="152">
        <v>408.40218131</v>
      </c>
      <c r="F75" s="152">
        <v>421.26807957</v>
      </c>
      <c r="G75" s="152">
        <v>-34.853882410000004</v>
      </c>
      <c r="H75" s="152">
        <v>177.37430727</v>
      </c>
      <c r="I75" s="152">
        <v>0</v>
      </c>
      <c r="J75" s="152">
        <v>0</v>
      </c>
      <c r="K75" s="152">
        <v>-250.46875116999999</v>
      </c>
      <c r="L75" s="152">
        <v>-383.65398384000008</v>
      </c>
      <c r="M75" s="152">
        <v>-115.62438528</v>
      </c>
      <c r="N75" s="152">
        <v>-88.729430020000024</v>
      </c>
      <c r="O75" s="152">
        <v>-121.44966386000003</v>
      </c>
      <c r="P75" s="152">
        <v>398.16731741999996</v>
      </c>
      <c r="Q75" s="152">
        <v>150.03827001000002</v>
      </c>
      <c r="R75" s="152">
        <v>-119.24287334</v>
      </c>
      <c r="S75" s="152">
        <v>-160.59185334000009</v>
      </c>
      <c r="T75" s="152">
        <v>132.60668970999998</v>
      </c>
      <c r="U75" s="152">
        <v>20.043370230000029</v>
      </c>
      <c r="V75" s="152">
        <v>-118.50556133000001</v>
      </c>
      <c r="W75" s="152">
        <v>193.6321044</v>
      </c>
      <c r="X75" s="152">
        <v>709.53328770000019</v>
      </c>
      <c r="Y75" s="152">
        <v>204.95285836859023</v>
      </c>
      <c r="Z75" s="152">
        <v>304.94218095839818</v>
      </c>
      <c r="AA75" s="152">
        <v>278.38757352869095</v>
      </c>
      <c r="AB75" s="152">
        <v>631.88190526110384</v>
      </c>
      <c r="AC75" s="152">
        <v>2021.8665164776164</v>
      </c>
      <c r="AD75" s="152">
        <v>815.07946257361073</v>
      </c>
      <c r="AE75" s="152">
        <v>1747.6682705466019</v>
      </c>
      <c r="AF75" s="152">
        <v>939.35179031654343</v>
      </c>
      <c r="AG75" s="152">
        <v>232.83222124904714</v>
      </c>
      <c r="AH75" s="152">
        <v>408.73005607565415</v>
      </c>
      <c r="AI75" s="152">
        <v>844.52080249568507</v>
      </c>
      <c r="AJ75" s="152">
        <v>914.60365367970894</v>
      </c>
    </row>
    <row r="76" spans="2:36">
      <c r="B76" s="30" t="s">
        <v>583</v>
      </c>
      <c r="C76" s="69" t="s">
        <v>584</v>
      </c>
      <c r="D76" s="19" t="s">
        <v>27</v>
      </c>
      <c r="E76" s="152">
        <v>0</v>
      </c>
      <c r="F76" s="152">
        <v>0</v>
      </c>
      <c r="G76" s="152">
        <v>0</v>
      </c>
      <c r="H76" s="152">
        <v>0</v>
      </c>
      <c r="I76" s="152">
        <v>0</v>
      </c>
      <c r="J76" s="152">
        <v>0</v>
      </c>
      <c r="K76" s="152">
        <v>0</v>
      </c>
      <c r="L76" s="152">
        <v>0</v>
      </c>
      <c r="M76" s="152">
        <v>0</v>
      </c>
      <c r="N76" s="152">
        <v>0</v>
      </c>
      <c r="O76" s="152">
        <v>0</v>
      </c>
      <c r="P76" s="152">
        <v>0</v>
      </c>
      <c r="Q76" s="152">
        <v>0</v>
      </c>
      <c r="R76" s="152">
        <v>0</v>
      </c>
      <c r="S76" s="152">
        <v>0</v>
      </c>
      <c r="T76" s="152">
        <v>0</v>
      </c>
      <c r="U76" s="152">
        <v>0</v>
      </c>
      <c r="V76" s="152">
        <v>0</v>
      </c>
      <c r="W76" s="152">
        <v>0</v>
      </c>
      <c r="X76" s="152">
        <v>0</v>
      </c>
      <c r="Y76" s="152">
        <v>0</v>
      </c>
      <c r="Z76" s="152">
        <v>0</v>
      </c>
      <c r="AA76" s="152">
        <v>0</v>
      </c>
      <c r="AB76" s="152">
        <v>0</v>
      </c>
      <c r="AC76" s="152">
        <v>0</v>
      </c>
      <c r="AD76" s="152">
        <v>0</v>
      </c>
      <c r="AE76" s="152">
        <v>0</v>
      </c>
      <c r="AF76" s="152">
        <v>0</v>
      </c>
      <c r="AG76" s="152">
        <v>0</v>
      </c>
      <c r="AH76" s="152">
        <v>0</v>
      </c>
      <c r="AI76" s="152">
        <v>0</v>
      </c>
      <c r="AJ76" s="152">
        <v>0</v>
      </c>
    </row>
    <row r="77" spans="2:36">
      <c r="B77" s="30" t="s">
        <v>585</v>
      </c>
      <c r="C77" s="69" t="s">
        <v>534</v>
      </c>
      <c r="D77" s="19" t="s">
        <v>27</v>
      </c>
      <c r="E77" s="152">
        <v>0</v>
      </c>
      <c r="F77" s="152">
        <v>0</v>
      </c>
      <c r="G77" s="152">
        <v>0</v>
      </c>
      <c r="H77" s="152">
        <v>0</v>
      </c>
      <c r="I77" s="152">
        <v>0</v>
      </c>
      <c r="J77" s="152">
        <v>0</v>
      </c>
      <c r="K77" s="152">
        <v>0</v>
      </c>
      <c r="L77" s="152">
        <v>0</v>
      </c>
      <c r="M77" s="152">
        <v>0</v>
      </c>
      <c r="N77" s="152">
        <v>0</v>
      </c>
      <c r="O77" s="152">
        <v>0</v>
      </c>
      <c r="P77" s="152">
        <v>0</v>
      </c>
      <c r="Q77" s="152">
        <v>0</v>
      </c>
      <c r="R77" s="152">
        <v>0</v>
      </c>
      <c r="S77" s="152">
        <v>0</v>
      </c>
      <c r="T77" s="152">
        <v>0</v>
      </c>
      <c r="U77" s="152">
        <v>0</v>
      </c>
      <c r="V77" s="152">
        <v>0</v>
      </c>
      <c r="W77" s="152">
        <v>0</v>
      </c>
      <c r="X77" s="152">
        <v>0</v>
      </c>
      <c r="Y77" s="152">
        <v>0</v>
      </c>
      <c r="Z77" s="152">
        <v>0</v>
      </c>
      <c r="AA77" s="152">
        <v>0</v>
      </c>
      <c r="AB77" s="152">
        <v>0</v>
      </c>
      <c r="AC77" s="152">
        <v>0</v>
      </c>
      <c r="AD77" s="152">
        <v>0</v>
      </c>
      <c r="AE77" s="152">
        <v>0</v>
      </c>
      <c r="AF77" s="152">
        <v>0</v>
      </c>
      <c r="AG77" s="152">
        <v>0</v>
      </c>
      <c r="AH77" s="152">
        <v>0</v>
      </c>
      <c r="AI77" s="152">
        <v>0</v>
      </c>
      <c r="AJ77" s="152">
        <v>0</v>
      </c>
    </row>
    <row r="78" spans="2:36">
      <c r="B78" s="30" t="s">
        <v>586</v>
      </c>
      <c r="C78" s="69" t="s">
        <v>587</v>
      </c>
      <c r="D78" s="19" t="s">
        <v>27</v>
      </c>
      <c r="E78" s="152">
        <v>0</v>
      </c>
      <c r="F78" s="152">
        <v>0</v>
      </c>
      <c r="G78" s="152">
        <v>0</v>
      </c>
      <c r="H78" s="152">
        <v>0</v>
      </c>
      <c r="I78" s="152">
        <v>0</v>
      </c>
      <c r="J78" s="152">
        <v>0</v>
      </c>
      <c r="K78" s="152">
        <v>0</v>
      </c>
      <c r="L78" s="152">
        <v>0</v>
      </c>
      <c r="M78" s="152">
        <v>0</v>
      </c>
      <c r="N78" s="152">
        <v>0</v>
      </c>
      <c r="O78" s="152">
        <v>0</v>
      </c>
      <c r="P78" s="152">
        <v>0</v>
      </c>
      <c r="Q78" s="152">
        <v>0</v>
      </c>
      <c r="R78" s="152">
        <v>0</v>
      </c>
      <c r="S78" s="152">
        <v>0</v>
      </c>
      <c r="T78" s="152">
        <v>0</v>
      </c>
      <c r="U78" s="152">
        <v>0</v>
      </c>
      <c r="V78" s="152">
        <v>0</v>
      </c>
      <c r="W78" s="152">
        <v>0</v>
      </c>
      <c r="X78" s="152">
        <v>0</v>
      </c>
      <c r="Y78" s="152">
        <v>0</v>
      </c>
      <c r="Z78" s="152">
        <v>0</v>
      </c>
      <c r="AA78" s="152">
        <v>0</v>
      </c>
      <c r="AB78" s="152">
        <v>0</v>
      </c>
      <c r="AC78" s="152">
        <v>0</v>
      </c>
      <c r="AD78" s="152">
        <v>0</v>
      </c>
      <c r="AE78" s="152">
        <v>0</v>
      </c>
      <c r="AF78" s="152">
        <v>0</v>
      </c>
      <c r="AG78" s="152">
        <v>0</v>
      </c>
      <c r="AH78" s="152">
        <v>0</v>
      </c>
      <c r="AI78" s="152">
        <v>0</v>
      </c>
      <c r="AJ78" s="152">
        <v>0</v>
      </c>
    </row>
    <row r="79" spans="2:36">
      <c r="B79" s="20" t="s">
        <v>588</v>
      </c>
      <c r="C79" s="74" t="s">
        <v>589</v>
      </c>
      <c r="D79" s="21" t="s">
        <v>27</v>
      </c>
      <c r="E79" s="152">
        <v>0</v>
      </c>
      <c r="F79" s="152">
        <v>0</v>
      </c>
      <c r="G79" s="152">
        <v>0</v>
      </c>
      <c r="H79" s="152">
        <v>0</v>
      </c>
      <c r="I79" s="152">
        <v>0</v>
      </c>
      <c r="J79" s="152">
        <v>0</v>
      </c>
      <c r="K79" s="152">
        <v>0</v>
      </c>
      <c r="L79" s="152">
        <v>0</v>
      </c>
      <c r="M79" s="152">
        <v>0</v>
      </c>
      <c r="N79" s="152">
        <v>0</v>
      </c>
      <c r="O79" s="152">
        <v>0</v>
      </c>
      <c r="P79" s="152">
        <v>0</v>
      </c>
      <c r="Q79" s="152">
        <v>0</v>
      </c>
      <c r="R79" s="152">
        <v>0</v>
      </c>
      <c r="S79" s="152">
        <v>0</v>
      </c>
      <c r="T79" s="152">
        <v>0</v>
      </c>
      <c r="U79" s="152">
        <v>0</v>
      </c>
      <c r="V79" s="152">
        <v>0</v>
      </c>
      <c r="W79" s="152">
        <v>0</v>
      </c>
      <c r="X79" s="152">
        <v>0</v>
      </c>
      <c r="Y79" s="152">
        <v>0</v>
      </c>
      <c r="Z79" s="152">
        <v>0</v>
      </c>
      <c r="AA79" s="152">
        <v>0</v>
      </c>
      <c r="AB79" s="152">
        <v>0</v>
      </c>
      <c r="AC79" s="152">
        <v>0</v>
      </c>
      <c r="AD79" s="152">
        <v>0</v>
      </c>
      <c r="AE79" s="152">
        <v>0</v>
      </c>
      <c r="AF79" s="152">
        <v>0</v>
      </c>
      <c r="AG79" s="152">
        <v>0</v>
      </c>
      <c r="AH79" s="152">
        <v>0</v>
      </c>
      <c r="AI79" s="152">
        <v>0</v>
      </c>
      <c r="AJ79" s="152">
        <v>0</v>
      </c>
    </row>
    <row r="80" spans="2:36">
      <c r="B80" s="30" t="s">
        <v>25</v>
      </c>
      <c r="C80" s="35" t="s">
        <v>89</v>
      </c>
      <c r="D80" s="19"/>
      <c r="E80" s="152"/>
      <c r="F80" s="152"/>
      <c r="G80" s="152"/>
      <c r="H80" s="152"/>
      <c r="I80" s="152"/>
      <c r="J80" s="152"/>
      <c r="K80" s="152"/>
      <c r="L80" s="152"/>
      <c r="M80" s="152"/>
      <c r="N80" s="152"/>
      <c r="O80" s="152"/>
      <c r="P80" s="152"/>
      <c r="Q80" s="152"/>
      <c r="R80" s="152"/>
      <c r="S80" s="152"/>
      <c r="T80" s="152"/>
      <c r="U80" s="152"/>
      <c r="V80" s="152"/>
      <c r="W80" s="152"/>
      <c r="X80" s="152"/>
      <c r="Y80" s="152"/>
      <c r="Z80" s="152"/>
      <c r="AA80" s="152"/>
      <c r="AB80" s="152"/>
      <c r="AC80" s="152"/>
      <c r="AD80" s="152"/>
      <c r="AE80" s="152"/>
      <c r="AF80" s="152"/>
      <c r="AG80" s="152"/>
      <c r="AH80" s="152"/>
      <c r="AI80" s="152"/>
      <c r="AJ80" s="152"/>
    </row>
    <row r="81" spans="2:36">
      <c r="B81" s="30" t="s">
        <v>590</v>
      </c>
      <c r="C81" s="23" t="s">
        <v>591</v>
      </c>
      <c r="D81" s="19" t="s">
        <v>27</v>
      </c>
      <c r="E81" s="188">
        <f>SUM(E82:E84)</f>
        <v>851.17885737999995</v>
      </c>
      <c r="F81" s="188">
        <f t="shared" ref="F81:AB81" si="41">SUM(F82:F84)</f>
        <v>450.71740830999994</v>
      </c>
      <c r="G81" s="188">
        <f t="shared" si="41"/>
        <v>89.709335170000003</v>
      </c>
      <c r="H81" s="188">
        <f t="shared" si="41"/>
        <v>633.68559463999986</v>
      </c>
      <c r="I81" s="188">
        <f t="shared" si="41"/>
        <v>385.01003941000005</v>
      </c>
      <c r="J81" s="188">
        <f t="shared" si="41"/>
        <v>251.17711979000001</v>
      </c>
      <c r="K81" s="188">
        <f t="shared" si="41"/>
        <v>464.69225538000001</v>
      </c>
      <c r="L81" s="188">
        <f t="shared" si="41"/>
        <v>622.04405566000014</v>
      </c>
      <c r="M81" s="188">
        <f t="shared" si="41"/>
        <v>376.49157338999999</v>
      </c>
      <c r="N81" s="188">
        <f t="shared" si="41"/>
        <v>255.40606398000006</v>
      </c>
      <c r="O81" s="188">
        <f t="shared" si="41"/>
        <v>280.96788149000008</v>
      </c>
      <c r="P81" s="188">
        <f t="shared" si="41"/>
        <v>597.33334378000018</v>
      </c>
      <c r="Q81" s="188">
        <f t="shared" si="41"/>
        <v>104.68721988000003</v>
      </c>
      <c r="R81" s="188">
        <f t="shared" si="41"/>
        <v>380.29204100000015</v>
      </c>
      <c r="S81" s="188">
        <f t="shared" si="41"/>
        <v>545.64405294000005</v>
      </c>
      <c r="T81" s="188">
        <f t="shared" si="41"/>
        <v>545.24762232</v>
      </c>
      <c r="U81" s="188">
        <f t="shared" si="41"/>
        <v>462.74299006000012</v>
      </c>
      <c r="V81" s="188">
        <f t="shared" si="41"/>
        <v>349.84857235999999</v>
      </c>
      <c r="W81" s="188">
        <f t="shared" si="41"/>
        <v>390.70453303000005</v>
      </c>
      <c r="X81" s="188">
        <f t="shared" si="41"/>
        <v>-1203.2960954500008</v>
      </c>
      <c r="Y81" s="188">
        <f t="shared" si="41"/>
        <v>0</v>
      </c>
      <c r="Z81" s="188">
        <f t="shared" si="41"/>
        <v>0</v>
      </c>
      <c r="AA81" s="188">
        <f t="shared" si="41"/>
        <v>0</v>
      </c>
      <c r="AB81" s="188">
        <f t="shared" si="41"/>
        <v>0</v>
      </c>
      <c r="AC81" s="188">
        <f t="shared" ref="AC81:AJ81" si="42">SUM(AC82:AC84)</f>
        <v>0</v>
      </c>
      <c r="AD81" s="188">
        <f t="shared" si="42"/>
        <v>0</v>
      </c>
      <c r="AE81" s="188">
        <f t="shared" si="42"/>
        <v>0</v>
      </c>
      <c r="AF81" s="188">
        <f t="shared" si="42"/>
        <v>0</v>
      </c>
      <c r="AG81" s="188">
        <f t="shared" si="42"/>
        <v>0</v>
      </c>
      <c r="AH81" s="188">
        <f t="shared" si="42"/>
        <v>0</v>
      </c>
      <c r="AI81" s="188">
        <f t="shared" si="42"/>
        <v>0</v>
      </c>
      <c r="AJ81" s="188">
        <f t="shared" si="42"/>
        <v>0</v>
      </c>
    </row>
    <row r="82" spans="2:36">
      <c r="B82" s="30" t="s">
        <v>592</v>
      </c>
      <c r="C82" s="69" t="s">
        <v>593</v>
      </c>
      <c r="D82" s="19" t="s">
        <v>27</v>
      </c>
      <c r="E82" s="152">
        <v>847.86792479999997</v>
      </c>
      <c r="F82" s="152">
        <v>443.34791867999996</v>
      </c>
      <c r="G82" s="152">
        <v>67.05508291000001</v>
      </c>
      <c r="H82" s="152">
        <v>631.4612889199999</v>
      </c>
      <c r="I82" s="152">
        <v>385.01003941000005</v>
      </c>
      <c r="J82" s="152">
        <v>249.27736054000002</v>
      </c>
      <c r="K82" s="152">
        <v>464.69225538000001</v>
      </c>
      <c r="L82" s="152">
        <v>593.34950661000016</v>
      </c>
      <c r="M82" s="152">
        <v>376.49157338999999</v>
      </c>
      <c r="N82" s="152">
        <v>254.83907098000006</v>
      </c>
      <c r="O82" s="152">
        <v>278.70228211000006</v>
      </c>
      <c r="P82" s="152">
        <v>596.80381787000022</v>
      </c>
      <c r="Q82" s="152">
        <v>104.68721988000003</v>
      </c>
      <c r="R82" s="152">
        <v>370.62284012000015</v>
      </c>
      <c r="S82" s="152">
        <v>543.4007135600001</v>
      </c>
      <c r="T82" s="152">
        <v>544.75731571999995</v>
      </c>
      <c r="U82" s="152">
        <v>462.74299006000012</v>
      </c>
      <c r="V82" s="152">
        <v>349.76857236000001</v>
      </c>
      <c r="W82" s="152">
        <v>387.63069884000004</v>
      </c>
      <c r="X82" s="152">
        <v>-1200.1422612600009</v>
      </c>
      <c r="Y82" s="152">
        <v>0</v>
      </c>
      <c r="Z82" s="152">
        <v>0</v>
      </c>
      <c r="AA82" s="152">
        <v>0</v>
      </c>
      <c r="AB82" s="152">
        <v>0</v>
      </c>
      <c r="AC82" s="152">
        <v>0</v>
      </c>
      <c r="AD82" s="152">
        <v>0</v>
      </c>
      <c r="AE82" s="152">
        <v>0</v>
      </c>
      <c r="AF82" s="152">
        <v>0</v>
      </c>
      <c r="AG82" s="152">
        <v>0</v>
      </c>
      <c r="AH82" s="152">
        <v>0</v>
      </c>
      <c r="AI82" s="152">
        <v>0</v>
      </c>
      <c r="AJ82" s="152">
        <v>0</v>
      </c>
    </row>
    <row r="83" spans="2:36">
      <c r="B83" s="30" t="s">
        <v>594</v>
      </c>
      <c r="C83" s="69" t="s">
        <v>595</v>
      </c>
      <c r="D83" s="19" t="s">
        <v>27</v>
      </c>
      <c r="E83" s="152">
        <v>0</v>
      </c>
      <c r="F83" s="152">
        <v>0</v>
      </c>
      <c r="G83" s="152">
        <v>0</v>
      </c>
      <c r="H83" s="152">
        <v>0</v>
      </c>
      <c r="I83" s="152">
        <v>0</v>
      </c>
      <c r="J83" s="152">
        <v>0</v>
      </c>
      <c r="K83" s="152">
        <v>0</v>
      </c>
      <c r="L83" s="152">
        <v>0</v>
      </c>
      <c r="M83" s="152">
        <v>0</v>
      </c>
      <c r="N83" s="152">
        <v>0</v>
      </c>
      <c r="O83" s="152">
        <v>0</v>
      </c>
      <c r="P83" s="152">
        <v>3.2100000000000004E-2</v>
      </c>
      <c r="Q83" s="152">
        <v>0</v>
      </c>
      <c r="R83" s="152">
        <v>0</v>
      </c>
      <c r="S83" s="152">
        <v>0</v>
      </c>
      <c r="T83" s="152">
        <v>0</v>
      </c>
      <c r="U83" s="152">
        <v>0</v>
      </c>
      <c r="V83" s="152">
        <v>0</v>
      </c>
      <c r="W83" s="152">
        <v>0</v>
      </c>
      <c r="X83" s="152">
        <v>0</v>
      </c>
      <c r="Y83" s="152">
        <v>0</v>
      </c>
      <c r="Z83" s="152">
        <v>0</v>
      </c>
      <c r="AA83" s="152">
        <v>0</v>
      </c>
      <c r="AB83" s="152">
        <v>0</v>
      </c>
      <c r="AC83" s="152">
        <v>0</v>
      </c>
      <c r="AD83" s="152">
        <v>0</v>
      </c>
      <c r="AE83" s="152">
        <v>0</v>
      </c>
      <c r="AF83" s="152">
        <v>0</v>
      </c>
      <c r="AG83" s="152">
        <v>0</v>
      </c>
      <c r="AH83" s="152">
        <v>0</v>
      </c>
      <c r="AI83" s="152">
        <v>0</v>
      </c>
      <c r="AJ83" s="152">
        <v>0</v>
      </c>
    </row>
    <row r="84" spans="2:36">
      <c r="B84" s="30" t="s">
        <v>596</v>
      </c>
      <c r="C84" s="69" t="s">
        <v>597</v>
      </c>
      <c r="D84" s="19" t="s">
        <v>27</v>
      </c>
      <c r="E84" s="152">
        <v>3.3109325800000002</v>
      </c>
      <c r="F84" s="152">
        <v>7.3694896300000003</v>
      </c>
      <c r="G84" s="152">
        <v>22.654252259999996</v>
      </c>
      <c r="H84" s="152">
        <v>2.2243057199999998</v>
      </c>
      <c r="I84" s="152">
        <v>0</v>
      </c>
      <c r="J84" s="152">
        <v>1.89975925</v>
      </c>
      <c r="K84" s="152">
        <v>0</v>
      </c>
      <c r="L84" s="152">
        <v>28.694549050000003</v>
      </c>
      <c r="M84" s="152">
        <v>0</v>
      </c>
      <c r="N84" s="152">
        <v>0.56699300000000008</v>
      </c>
      <c r="O84" s="152">
        <v>2.2655993800000003</v>
      </c>
      <c r="P84" s="152">
        <v>0.49742590999999997</v>
      </c>
      <c r="Q84" s="152">
        <v>0</v>
      </c>
      <c r="R84" s="152">
        <v>9.6692008799999982</v>
      </c>
      <c r="S84" s="152">
        <v>2.2433393800000001</v>
      </c>
      <c r="T84" s="152">
        <v>0.49030659999999998</v>
      </c>
      <c r="U84" s="152">
        <v>0</v>
      </c>
      <c r="V84" s="152">
        <v>0.08</v>
      </c>
      <c r="W84" s="152">
        <v>3.0738341899999999</v>
      </c>
      <c r="X84" s="152">
        <v>-3.15383419</v>
      </c>
      <c r="Y84" s="152">
        <v>0</v>
      </c>
      <c r="Z84" s="152">
        <v>0</v>
      </c>
      <c r="AA84" s="152">
        <v>0</v>
      </c>
      <c r="AB84" s="152">
        <v>0</v>
      </c>
      <c r="AC84" s="152">
        <v>0</v>
      </c>
      <c r="AD84" s="152">
        <v>0</v>
      </c>
      <c r="AE84" s="152">
        <v>0</v>
      </c>
      <c r="AF84" s="152">
        <v>0</v>
      </c>
      <c r="AG84" s="152">
        <v>0</v>
      </c>
      <c r="AH84" s="152">
        <v>0</v>
      </c>
      <c r="AI84" s="152">
        <v>0</v>
      </c>
      <c r="AJ84" s="152">
        <v>0</v>
      </c>
    </row>
    <row r="85" spans="2:36">
      <c r="B85" s="30" t="s">
        <v>598</v>
      </c>
      <c r="C85" s="23" t="s">
        <v>599</v>
      </c>
      <c r="D85" s="19" t="s">
        <v>27</v>
      </c>
      <c r="E85" s="152">
        <f>SUM(E86:E88)</f>
        <v>0</v>
      </c>
      <c r="F85" s="152">
        <f t="shared" ref="F85:AB85" si="43">SUM(F86:F88)</f>
        <v>1.5163200000000002E-2</v>
      </c>
      <c r="G85" s="152">
        <f t="shared" si="43"/>
        <v>0</v>
      </c>
      <c r="H85" s="152">
        <f t="shared" si="43"/>
        <v>0</v>
      </c>
      <c r="I85" s="152">
        <f t="shared" si="43"/>
        <v>0</v>
      </c>
      <c r="J85" s="152">
        <f t="shared" si="43"/>
        <v>0</v>
      </c>
      <c r="K85" s="152">
        <f t="shared" si="43"/>
        <v>20</v>
      </c>
      <c r="L85" s="152">
        <f t="shared" si="43"/>
        <v>25</v>
      </c>
      <c r="M85" s="152">
        <f t="shared" si="43"/>
        <v>0</v>
      </c>
      <c r="N85" s="152">
        <f t="shared" si="43"/>
        <v>0</v>
      </c>
      <c r="O85" s="152">
        <f t="shared" si="43"/>
        <v>8.9999999999999993E-3</v>
      </c>
      <c r="P85" s="152">
        <f t="shared" si="43"/>
        <v>19.7</v>
      </c>
      <c r="Q85" s="152">
        <f t="shared" si="43"/>
        <v>6.0000000000000002E-6</v>
      </c>
      <c r="R85" s="152">
        <f t="shared" si="43"/>
        <v>5.7399999999999997E-4</v>
      </c>
      <c r="S85" s="152">
        <f t="shared" si="43"/>
        <v>-5.6799999999999993E-4</v>
      </c>
      <c r="T85" s="152">
        <f t="shared" si="43"/>
        <v>0.67693749999999997</v>
      </c>
      <c r="U85" s="152">
        <f t="shared" si="43"/>
        <v>1.1618999999999999E-2</v>
      </c>
      <c r="V85" s="152">
        <f t="shared" si="43"/>
        <v>0</v>
      </c>
      <c r="W85" s="152">
        <f t="shared" si="43"/>
        <v>0</v>
      </c>
      <c r="X85" s="152">
        <f t="shared" si="43"/>
        <v>0</v>
      </c>
      <c r="Y85" s="152">
        <f t="shared" si="43"/>
        <v>0</v>
      </c>
      <c r="Z85" s="152">
        <f t="shared" si="43"/>
        <v>0</v>
      </c>
      <c r="AA85" s="152">
        <f t="shared" si="43"/>
        <v>0</v>
      </c>
      <c r="AB85" s="152">
        <f t="shared" si="43"/>
        <v>0</v>
      </c>
      <c r="AC85" s="152">
        <f t="shared" ref="AC85:AJ85" si="44">SUM(AC86:AC88)</f>
        <v>0</v>
      </c>
      <c r="AD85" s="152">
        <f t="shared" si="44"/>
        <v>0</v>
      </c>
      <c r="AE85" s="152">
        <f t="shared" si="44"/>
        <v>0</v>
      </c>
      <c r="AF85" s="152">
        <f t="shared" si="44"/>
        <v>0</v>
      </c>
      <c r="AG85" s="152">
        <f t="shared" si="44"/>
        <v>0</v>
      </c>
      <c r="AH85" s="152">
        <f t="shared" si="44"/>
        <v>0</v>
      </c>
      <c r="AI85" s="152">
        <f t="shared" si="44"/>
        <v>0</v>
      </c>
      <c r="AJ85" s="152">
        <f t="shared" si="44"/>
        <v>0</v>
      </c>
    </row>
    <row r="86" spans="2:36">
      <c r="B86" s="30" t="s">
        <v>600</v>
      </c>
      <c r="C86" s="69" t="s">
        <v>601</v>
      </c>
      <c r="D86" s="19" t="s">
        <v>27</v>
      </c>
      <c r="E86" s="152">
        <v>0</v>
      </c>
      <c r="F86" s="152">
        <v>0</v>
      </c>
      <c r="G86" s="152">
        <v>0</v>
      </c>
      <c r="H86" s="152">
        <v>0</v>
      </c>
      <c r="I86" s="152">
        <v>0</v>
      </c>
      <c r="J86" s="152">
        <v>0</v>
      </c>
      <c r="K86" s="152">
        <v>20</v>
      </c>
      <c r="L86" s="152">
        <v>25</v>
      </c>
      <c r="M86" s="152">
        <v>0</v>
      </c>
      <c r="N86" s="152">
        <v>0</v>
      </c>
      <c r="O86" s="152">
        <v>8.9999999999999993E-3</v>
      </c>
      <c r="P86" s="152">
        <v>19.7</v>
      </c>
      <c r="Q86" s="152">
        <v>0</v>
      </c>
      <c r="R86" s="152">
        <v>0</v>
      </c>
      <c r="S86" s="152">
        <v>0</v>
      </c>
      <c r="T86" s="152">
        <v>0.67693749999999997</v>
      </c>
      <c r="U86" s="152">
        <v>1.1618999999999999E-2</v>
      </c>
      <c r="V86" s="152">
        <v>0</v>
      </c>
      <c r="W86" s="152">
        <v>0</v>
      </c>
      <c r="X86" s="152">
        <v>0</v>
      </c>
      <c r="Y86" s="152">
        <v>0</v>
      </c>
      <c r="Z86" s="152">
        <v>0</v>
      </c>
      <c r="AA86" s="152">
        <v>0</v>
      </c>
      <c r="AB86" s="152">
        <v>0</v>
      </c>
      <c r="AC86" s="152">
        <v>0</v>
      </c>
      <c r="AD86" s="152">
        <v>0</v>
      </c>
      <c r="AE86" s="152">
        <v>0</v>
      </c>
      <c r="AF86" s="152">
        <v>0</v>
      </c>
      <c r="AG86" s="152">
        <v>0</v>
      </c>
      <c r="AH86" s="152">
        <v>0</v>
      </c>
      <c r="AI86" s="152">
        <v>0</v>
      </c>
      <c r="AJ86" s="152">
        <v>0</v>
      </c>
    </row>
    <row r="87" spans="2:36">
      <c r="B87" s="30" t="s">
        <v>602</v>
      </c>
      <c r="C87" s="69" t="s">
        <v>603</v>
      </c>
      <c r="D87" s="19" t="s">
        <v>27</v>
      </c>
      <c r="E87" s="152">
        <v>0</v>
      </c>
      <c r="F87" s="152">
        <v>0</v>
      </c>
      <c r="G87" s="152">
        <v>0</v>
      </c>
      <c r="H87" s="152">
        <v>0</v>
      </c>
      <c r="I87" s="152">
        <v>0</v>
      </c>
      <c r="J87" s="152">
        <v>0</v>
      </c>
      <c r="K87" s="152">
        <v>0</v>
      </c>
      <c r="L87" s="152">
        <v>0</v>
      </c>
      <c r="M87" s="152">
        <v>0</v>
      </c>
      <c r="N87" s="152">
        <v>0</v>
      </c>
      <c r="O87" s="152">
        <v>0</v>
      </c>
      <c r="P87" s="152">
        <v>0</v>
      </c>
      <c r="Q87" s="152">
        <v>0</v>
      </c>
      <c r="R87" s="152">
        <v>0</v>
      </c>
      <c r="S87" s="152">
        <v>0</v>
      </c>
      <c r="T87" s="152">
        <v>0</v>
      </c>
      <c r="U87" s="152">
        <v>0</v>
      </c>
      <c r="V87" s="152">
        <v>0</v>
      </c>
      <c r="W87" s="152">
        <v>0</v>
      </c>
      <c r="X87" s="152">
        <v>0</v>
      </c>
      <c r="Y87" s="152">
        <v>0</v>
      </c>
      <c r="Z87" s="152">
        <v>0</v>
      </c>
      <c r="AA87" s="152">
        <v>0</v>
      </c>
      <c r="AB87" s="152">
        <v>0</v>
      </c>
      <c r="AC87" s="152">
        <v>0</v>
      </c>
      <c r="AD87" s="152">
        <v>0</v>
      </c>
      <c r="AE87" s="152">
        <v>0</v>
      </c>
      <c r="AF87" s="152">
        <v>0</v>
      </c>
      <c r="AG87" s="152">
        <v>0</v>
      </c>
      <c r="AH87" s="152">
        <v>0</v>
      </c>
      <c r="AI87" s="152">
        <v>0</v>
      </c>
      <c r="AJ87" s="152">
        <v>0</v>
      </c>
    </row>
    <row r="88" spans="2:36">
      <c r="B88" s="30" t="s">
        <v>604</v>
      </c>
      <c r="C88" s="69" t="s">
        <v>605</v>
      </c>
      <c r="D88" s="19" t="s">
        <v>27</v>
      </c>
      <c r="E88" s="152">
        <v>0</v>
      </c>
      <c r="F88" s="152">
        <v>1.5163200000000002E-2</v>
      </c>
      <c r="G88" s="152">
        <v>0</v>
      </c>
      <c r="H88" s="152">
        <v>0</v>
      </c>
      <c r="I88" s="152">
        <v>0</v>
      </c>
      <c r="J88" s="152">
        <v>0</v>
      </c>
      <c r="K88" s="152">
        <v>0</v>
      </c>
      <c r="L88" s="152">
        <v>0</v>
      </c>
      <c r="M88" s="152">
        <v>0</v>
      </c>
      <c r="N88" s="152">
        <v>0</v>
      </c>
      <c r="O88" s="152">
        <v>0</v>
      </c>
      <c r="P88" s="152">
        <v>0</v>
      </c>
      <c r="Q88" s="152">
        <v>6.0000000000000002E-6</v>
      </c>
      <c r="R88" s="152">
        <v>5.7399999999999997E-4</v>
      </c>
      <c r="S88" s="152">
        <v>-5.6799999999999993E-4</v>
      </c>
      <c r="T88" s="152">
        <v>0</v>
      </c>
      <c r="U88" s="152">
        <v>0</v>
      </c>
      <c r="V88" s="152">
        <v>0</v>
      </c>
      <c r="W88" s="152">
        <v>0</v>
      </c>
      <c r="X88" s="152">
        <v>0</v>
      </c>
      <c r="Y88" s="152">
        <v>0</v>
      </c>
      <c r="Z88" s="152">
        <v>0</v>
      </c>
      <c r="AA88" s="152">
        <v>0</v>
      </c>
      <c r="AB88" s="152">
        <v>0</v>
      </c>
      <c r="AC88" s="152">
        <v>0</v>
      </c>
      <c r="AD88" s="152">
        <v>0</v>
      </c>
      <c r="AE88" s="152">
        <v>0</v>
      </c>
      <c r="AF88" s="152">
        <v>0</v>
      </c>
      <c r="AG88" s="152">
        <v>0</v>
      </c>
      <c r="AH88" s="152">
        <v>0</v>
      </c>
      <c r="AI88" s="152">
        <v>0</v>
      </c>
      <c r="AJ88" s="152">
        <v>0</v>
      </c>
    </row>
    <row r="89" spans="2:36">
      <c r="B89" s="31" t="s">
        <v>606</v>
      </c>
      <c r="C89" s="24" t="s">
        <v>607</v>
      </c>
      <c r="D89" s="25" t="s">
        <v>27</v>
      </c>
      <c r="E89" s="152" t="s">
        <v>1374</v>
      </c>
      <c r="F89" s="152" t="s">
        <v>1374</v>
      </c>
      <c r="G89" s="152" t="s">
        <v>1374</v>
      </c>
      <c r="H89" s="152" t="s">
        <v>1374</v>
      </c>
      <c r="I89" s="152" t="s">
        <v>1374</v>
      </c>
      <c r="J89" s="152" t="s">
        <v>1374</v>
      </c>
      <c r="K89" s="152" t="s">
        <v>1374</v>
      </c>
      <c r="L89" s="152" t="s">
        <v>1374</v>
      </c>
      <c r="M89" s="152" t="s">
        <v>1374</v>
      </c>
      <c r="N89" s="152" t="s">
        <v>1374</v>
      </c>
      <c r="O89" s="152" t="s">
        <v>1374</v>
      </c>
      <c r="P89" s="152" t="s">
        <v>1374</v>
      </c>
      <c r="Q89" s="152" t="s">
        <v>1374</v>
      </c>
      <c r="R89" s="152" t="s">
        <v>1374</v>
      </c>
      <c r="S89" s="152" t="s">
        <v>1374</v>
      </c>
      <c r="T89" s="152" t="s">
        <v>1374</v>
      </c>
      <c r="U89" s="152" t="s">
        <v>1374</v>
      </c>
      <c r="V89" s="152" t="s">
        <v>1374</v>
      </c>
      <c r="W89" s="152" t="s">
        <v>1374</v>
      </c>
      <c r="X89" s="152" t="s">
        <v>1374</v>
      </c>
      <c r="Y89" s="152" t="s">
        <v>1374</v>
      </c>
      <c r="Z89" s="152" t="s">
        <v>1374</v>
      </c>
      <c r="AA89" s="152" t="s">
        <v>1374</v>
      </c>
      <c r="AB89" s="152" t="s">
        <v>1374</v>
      </c>
      <c r="AC89" s="152" t="s">
        <v>1374</v>
      </c>
      <c r="AD89" s="152" t="s">
        <v>1374</v>
      </c>
      <c r="AE89" s="152" t="s">
        <v>1374</v>
      </c>
      <c r="AF89" s="152" t="s">
        <v>1374</v>
      </c>
      <c r="AG89" s="152" t="s">
        <v>1374</v>
      </c>
      <c r="AH89" s="152" t="s">
        <v>1374</v>
      </c>
      <c r="AI89" s="152" t="s">
        <v>1374</v>
      </c>
      <c r="AJ89" s="152" t="s">
        <v>1374</v>
      </c>
    </row>
    <row r="90" spans="2:36">
      <c r="B90" s="30" t="s">
        <v>608</v>
      </c>
      <c r="C90" s="23" t="s">
        <v>609</v>
      </c>
      <c r="D90" s="19" t="s">
        <v>27</v>
      </c>
      <c r="E90" s="152"/>
      <c r="F90" s="152"/>
      <c r="G90" s="152"/>
      <c r="H90" s="152"/>
      <c r="I90" s="152"/>
      <c r="J90" s="152"/>
      <c r="K90" s="152"/>
      <c r="L90" s="152"/>
      <c r="M90" s="152"/>
      <c r="N90" s="152"/>
      <c r="O90" s="152"/>
      <c r="P90" s="152"/>
      <c r="Q90" s="152"/>
      <c r="R90" s="152"/>
      <c r="S90" s="152"/>
      <c r="T90" s="152"/>
      <c r="U90" s="152"/>
      <c r="V90" s="152"/>
      <c r="W90" s="152"/>
      <c r="X90" s="152"/>
      <c r="Y90" s="152"/>
      <c r="Z90" s="152"/>
      <c r="AA90" s="152"/>
      <c r="AB90" s="152"/>
      <c r="AC90" s="152"/>
      <c r="AD90" s="152"/>
      <c r="AE90" s="152"/>
      <c r="AF90" s="152"/>
      <c r="AG90" s="152"/>
      <c r="AH90" s="152"/>
      <c r="AI90" s="152"/>
      <c r="AJ90" s="152"/>
    </row>
    <row r="91" spans="2:36">
      <c r="B91" s="30" t="s">
        <v>610</v>
      </c>
      <c r="C91" s="69" t="s">
        <v>611</v>
      </c>
      <c r="D91" s="19" t="s">
        <v>27</v>
      </c>
      <c r="E91" s="152"/>
      <c r="F91" s="152"/>
      <c r="G91" s="152"/>
      <c r="H91" s="152"/>
      <c r="I91" s="152"/>
      <c r="J91" s="152"/>
      <c r="K91" s="152"/>
      <c r="L91" s="152"/>
      <c r="M91" s="152"/>
      <c r="N91" s="152"/>
      <c r="O91" s="152"/>
      <c r="P91" s="152"/>
      <c r="Q91" s="152"/>
      <c r="R91" s="152"/>
      <c r="S91" s="152"/>
      <c r="T91" s="152"/>
      <c r="U91" s="152"/>
      <c r="V91" s="152"/>
      <c r="W91" s="152"/>
      <c r="X91" s="152"/>
      <c r="Y91" s="152"/>
      <c r="Z91" s="152"/>
      <c r="AA91" s="152"/>
      <c r="AB91" s="152"/>
      <c r="AC91" s="152"/>
      <c r="AD91" s="152"/>
      <c r="AE91" s="152"/>
      <c r="AF91" s="152"/>
      <c r="AG91" s="152"/>
      <c r="AH91" s="152"/>
      <c r="AI91" s="152"/>
      <c r="AJ91" s="152"/>
    </row>
    <row r="92" spans="2:36">
      <c r="B92" s="30" t="s">
        <v>612</v>
      </c>
      <c r="C92" s="69" t="s">
        <v>613</v>
      </c>
      <c r="D92" s="19" t="s">
        <v>27</v>
      </c>
      <c r="E92" s="152"/>
      <c r="F92" s="152"/>
      <c r="G92" s="152"/>
      <c r="H92" s="152"/>
      <c r="I92" s="152"/>
      <c r="J92" s="152"/>
      <c r="K92" s="152"/>
      <c r="L92" s="152"/>
      <c r="M92" s="152"/>
      <c r="N92" s="152"/>
      <c r="O92" s="152"/>
      <c r="P92" s="152"/>
      <c r="Q92" s="152"/>
      <c r="R92" s="152"/>
      <c r="S92" s="152"/>
      <c r="T92" s="152"/>
      <c r="U92" s="152"/>
      <c r="V92" s="152"/>
      <c r="W92" s="152"/>
      <c r="X92" s="152"/>
      <c r="Y92" s="152"/>
      <c r="Z92" s="152"/>
      <c r="AA92" s="152"/>
      <c r="AB92" s="152"/>
      <c r="AC92" s="152"/>
      <c r="AD92" s="152"/>
      <c r="AE92" s="152"/>
      <c r="AF92" s="152"/>
      <c r="AG92" s="152"/>
      <c r="AH92" s="152"/>
      <c r="AI92" s="152"/>
      <c r="AJ92" s="152"/>
    </row>
    <row r="93" spans="2:36">
      <c r="B93" s="30" t="s">
        <v>614</v>
      </c>
      <c r="C93" s="69" t="s">
        <v>607</v>
      </c>
      <c r="D93" s="19" t="s">
        <v>27</v>
      </c>
      <c r="E93" s="152"/>
      <c r="F93" s="152"/>
      <c r="G93" s="152"/>
      <c r="H93" s="152"/>
      <c r="I93" s="152"/>
      <c r="J93" s="152"/>
      <c r="K93" s="152"/>
      <c r="L93" s="152"/>
      <c r="M93" s="152"/>
      <c r="N93" s="152"/>
      <c r="O93" s="152"/>
      <c r="P93" s="152"/>
      <c r="Q93" s="152"/>
      <c r="R93" s="152"/>
      <c r="S93" s="152"/>
      <c r="T93" s="152"/>
      <c r="U93" s="152"/>
      <c r="V93" s="152"/>
      <c r="W93" s="152"/>
      <c r="X93" s="152"/>
      <c r="Y93" s="152"/>
      <c r="Z93" s="152"/>
      <c r="AA93" s="152"/>
      <c r="AB93" s="152"/>
      <c r="AC93" s="152"/>
      <c r="AD93" s="152"/>
      <c r="AE93" s="152"/>
      <c r="AF93" s="152"/>
      <c r="AG93" s="152"/>
      <c r="AH93" s="152"/>
      <c r="AI93" s="152"/>
      <c r="AJ93" s="152"/>
    </row>
    <row r="94" spans="2:36">
      <c r="B94" s="31" t="s">
        <v>615</v>
      </c>
      <c r="C94" s="72" t="s">
        <v>616</v>
      </c>
      <c r="D94" s="25" t="s">
        <v>27</v>
      </c>
      <c r="E94" s="152"/>
      <c r="F94" s="152"/>
      <c r="G94" s="152"/>
      <c r="H94" s="152"/>
      <c r="I94" s="152"/>
      <c r="J94" s="152"/>
      <c r="K94" s="152"/>
      <c r="L94" s="152"/>
      <c r="M94" s="152"/>
      <c r="N94" s="152"/>
      <c r="O94" s="152"/>
      <c r="P94" s="152"/>
      <c r="Q94" s="152"/>
      <c r="R94" s="152"/>
      <c r="S94" s="152"/>
      <c r="T94" s="152"/>
      <c r="U94" s="152"/>
      <c r="V94" s="152"/>
      <c r="W94" s="152"/>
      <c r="X94" s="152"/>
      <c r="Y94" s="152"/>
      <c r="Z94" s="152"/>
      <c r="AA94" s="152"/>
      <c r="AB94" s="152"/>
      <c r="AC94" s="152"/>
      <c r="AD94" s="152"/>
      <c r="AE94" s="152"/>
      <c r="AF94" s="152"/>
      <c r="AG94" s="152"/>
      <c r="AH94" s="152"/>
      <c r="AI94" s="152"/>
      <c r="AJ94" s="152"/>
    </row>
    <row r="95" spans="2:36">
      <c r="B95" s="30" t="s">
        <v>188</v>
      </c>
      <c r="C95" s="23" t="s">
        <v>617</v>
      </c>
      <c r="D95" s="19" t="s">
        <v>27</v>
      </c>
      <c r="E95" s="152">
        <f t="shared" ref="E95:X95" si="45">+E22-E49</f>
        <v>-1055.0593963400004</v>
      </c>
      <c r="F95" s="152">
        <f t="shared" si="45"/>
        <v>-157.71821353999917</v>
      </c>
      <c r="G95" s="152">
        <f t="shared" si="45"/>
        <v>-250.24588469799983</v>
      </c>
      <c r="H95" s="152">
        <f t="shared" si="45"/>
        <v>95.247973000000826</v>
      </c>
      <c r="I95" s="152">
        <f t="shared" si="45"/>
        <v>-600.4413161699996</v>
      </c>
      <c r="J95" s="152">
        <f t="shared" si="45"/>
        <v>-42.949838080000248</v>
      </c>
      <c r="K95" s="152">
        <f t="shared" si="45"/>
        <v>-1011.7300731577709</v>
      </c>
      <c r="L95" s="152">
        <f t="shared" si="45"/>
        <v>6952.9424165300006</v>
      </c>
      <c r="M95" s="152">
        <f t="shared" si="45"/>
        <v>-856.99426944999868</v>
      </c>
      <c r="N95" s="152">
        <f t="shared" si="45"/>
        <v>108.58753510000028</v>
      </c>
      <c r="O95" s="152">
        <f t="shared" si="45"/>
        <v>87.999333729999989</v>
      </c>
      <c r="P95" s="152">
        <f t="shared" si="45"/>
        <v>7487.8289602099994</v>
      </c>
      <c r="Q95" s="152">
        <f t="shared" si="45"/>
        <v>-351.05616427999962</v>
      </c>
      <c r="R95" s="152">
        <f t="shared" si="45"/>
        <v>237.08546368999771</v>
      </c>
      <c r="S95" s="152">
        <f t="shared" si="45"/>
        <v>-552.16794277000145</v>
      </c>
      <c r="T95" s="152">
        <f t="shared" si="45"/>
        <v>9880.7248059600024</v>
      </c>
      <c r="U95" s="152">
        <f t="shared" si="45"/>
        <v>-650.43632313999944</v>
      </c>
      <c r="V95" s="152">
        <f t="shared" si="45"/>
        <v>-259.8344564500012</v>
      </c>
      <c r="W95" s="152">
        <f t="shared" si="45"/>
        <v>-891.00204149000035</v>
      </c>
      <c r="X95" s="152">
        <f t="shared" si="45"/>
        <v>3473.2374646099952</v>
      </c>
      <c r="Y95" s="152">
        <f>+Y22-Y49</f>
        <v>-321.3855369980505</v>
      </c>
      <c r="Z95" s="152">
        <f t="shared" ref="Z95:AJ95" si="46">+Z22-Z49</f>
        <v>-2109.881122542562</v>
      </c>
      <c r="AA95" s="152">
        <f>+AA22-AA49</f>
        <v>-2590.2240745648</v>
      </c>
      <c r="AB95" s="152">
        <f t="shared" si="46"/>
        <v>-1201.2448121949822</v>
      </c>
      <c r="AC95" s="152">
        <f t="shared" si="46"/>
        <v>-2070.1265715409249</v>
      </c>
      <c r="AD95" s="152">
        <f t="shared" si="46"/>
        <v>-4351.2135068794341</v>
      </c>
      <c r="AE95" s="152">
        <f t="shared" si="46"/>
        <v>-4734.3396995695648</v>
      </c>
      <c r="AF95" s="152">
        <f t="shared" si="46"/>
        <v>-1068.3149667486055</v>
      </c>
      <c r="AG95" s="152">
        <f t="shared" si="46"/>
        <v>-3630.1688782210772</v>
      </c>
      <c r="AH95" s="152">
        <f t="shared" si="46"/>
        <v>-714.93605679469385</v>
      </c>
      <c r="AI95" s="152">
        <f t="shared" si="46"/>
        <v>-1208.5250422353035</v>
      </c>
      <c r="AJ95" s="152">
        <f t="shared" si="46"/>
        <v>-2018.3115916627548</v>
      </c>
    </row>
    <row r="96" spans="2:36">
      <c r="B96" s="30" t="s">
        <v>618</v>
      </c>
      <c r="C96" s="23" t="s">
        <v>619</v>
      </c>
      <c r="D96" s="19" t="s">
        <v>27</v>
      </c>
      <c r="E96" s="152"/>
      <c r="F96" s="152"/>
      <c r="G96" s="152"/>
      <c r="H96" s="152"/>
      <c r="I96" s="152"/>
      <c r="J96" s="152"/>
      <c r="K96" s="152"/>
      <c r="L96" s="152"/>
      <c r="M96" s="152"/>
      <c r="N96" s="152"/>
      <c r="O96" s="152"/>
      <c r="P96" s="152"/>
      <c r="Q96" s="152"/>
      <c r="R96" s="152"/>
      <c r="S96" s="152"/>
      <c r="T96" s="152"/>
      <c r="U96" s="152"/>
      <c r="V96" s="152"/>
      <c r="W96" s="152"/>
      <c r="X96" s="152"/>
      <c r="Y96" s="152"/>
      <c r="Z96" s="152"/>
      <c r="AA96" s="152"/>
      <c r="AB96" s="152"/>
      <c r="AC96" s="152"/>
      <c r="AD96" s="152"/>
      <c r="AE96" s="152"/>
      <c r="AF96" s="152"/>
      <c r="AG96" s="152"/>
      <c r="AH96" s="152"/>
      <c r="AI96" s="152"/>
      <c r="AJ96" s="152"/>
    </row>
    <row r="97" spans="2:36">
      <c r="B97" s="30" t="s">
        <v>620</v>
      </c>
      <c r="C97" s="69" t="s">
        <v>621</v>
      </c>
      <c r="D97" s="19" t="s">
        <v>27</v>
      </c>
      <c r="E97" s="152"/>
      <c r="F97" s="152"/>
      <c r="G97" s="152"/>
      <c r="H97" s="152"/>
      <c r="I97" s="152"/>
      <c r="J97" s="152"/>
      <c r="K97" s="152"/>
      <c r="L97" s="152"/>
      <c r="M97" s="152"/>
      <c r="N97" s="152"/>
      <c r="O97" s="152"/>
      <c r="P97" s="152"/>
      <c r="Q97" s="152"/>
      <c r="R97" s="152"/>
      <c r="S97" s="152"/>
      <c r="T97" s="152"/>
      <c r="U97" s="152"/>
      <c r="V97" s="152"/>
      <c r="W97" s="152"/>
      <c r="X97" s="152"/>
      <c r="Y97" s="152"/>
      <c r="Z97" s="152"/>
      <c r="AA97" s="152"/>
      <c r="AB97" s="152"/>
      <c r="AC97" s="152"/>
      <c r="AD97" s="152"/>
      <c r="AE97" s="152"/>
      <c r="AF97" s="152"/>
      <c r="AG97" s="152"/>
      <c r="AH97" s="152"/>
      <c r="AI97" s="152"/>
      <c r="AJ97" s="152"/>
    </row>
    <row r="98" spans="2:36">
      <c r="B98" s="30" t="s">
        <v>622</v>
      </c>
      <c r="C98" s="69" t="s">
        <v>623</v>
      </c>
      <c r="D98" s="80" t="s">
        <v>27</v>
      </c>
      <c r="E98" s="152"/>
      <c r="F98" s="152"/>
      <c r="G98" s="152"/>
      <c r="H98" s="152"/>
      <c r="I98" s="152"/>
      <c r="J98" s="152"/>
      <c r="K98" s="152"/>
      <c r="L98" s="152"/>
      <c r="M98" s="152"/>
      <c r="N98" s="152"/>
      <c r="O98" s="152"/>
      <c r="P98" s="152"/>
      <c r="Q98" s="152"/>
      <c r="R98" s="152"/>
      <c r="S98" s="152"/>
      <c r="T98" s="152"/>
      <c r="U98" s="152"/>
      <c r="V98" s="152"/>
      <c r="W98" s="152"/>
      <c r="X98" s="152"/>
      <c r="Y98" s="152"/>
      <c r="Z98" s="152"/>
      <c r="AA98" s="152"/>
      <c r="AB98" s="152"/>
      <c r="AC98" s="152"/>
      <c r="AD98" s="152"/>
      <c r="AE98" s="152"/>
      <c r="AF98" s="152"/>
      <c r="AG98" s="152"/>
      <c r="AH98" s="152"/>
      <c r="AI98" s="152"/>
      <c r="AJ98" s="152"/>
    </row>
    <row r="99" spans="2:36">
      <c r="B99" s="20" t="s">
        <v>193</v>
      </c>
      <c r="C99" s="74" t="s">
        <v>624</v>
      </c>
      <c r="D99" s="81" t="s">
        <v>27</v>
      </c>
      <c r="E99" s="152"/>
      <c r="F99" s="152"/>
      <c r="G99" s="152"/>
      <c r="H99" s="152"/>
      <c r="I99" s="152"/>
      <c r="J99" s="152"/>
      <c r="K99" s="152"/>
      <c r="L99" s="152"/>
      <c r="M99" s="152"/>
      <c r="N99" s="152"/>
      <c r="O99" s="152"/>
      <c r="P99" s="152"/>
      <c r="Q99" s="152"/>
      <c r="R99" s="152"/>
      <c r="S99" s="152"/>
      <c r="T99" s="152"/>
      <c r="U99" s="152"/>
      <c r="V99" s="152"/>
      <c r="W99" s="152"/>
      <c r="X99" s="152"/>
      <c r="Y99" s="152"/>
      <c r="Z99" s="152"/>
      <c r="AA99" s="152"/>
      <c r="AB99" s="152"/>
      <c r="AC99" s="152"/>
      <c r="AD99" s="152"/>
      <c r="AE99" s="152"/>
      <c r="AF99" s="152"/>
      <c r="AG99" s="152"/>
      <c r="AH99" s="152"/>
      <c r="AI99" s="152"/>
      <c r="AJ99" s="152"/>
    </row>
  </sheetData>
  <mergeCells count="20">
    <mergeCell ref="AG2:AJ2"/>
    <mergeCell ref="AG3:AJ3"/>
    <mergeCell ref="AG4:AJ4"/>
    <mergeCell ref="AG5:AJ5"/>
    <mergeCell ref="AG6:AJ6"/>
    <mergeCell ref="AC6:AF6"/>
    <mergeCell ref="AC2:AF2"/>
    <mergeCell ref="AC3:AF3"/>
    <mergeCell ref="AC4:AF4"/>
    <mergeCell ref="AC5:AF5"/>
    <mergeCell ref="B5:C6"/>
    <mergeCell ref="E2:AB2"/>
    <mergeCell ref="E3:AB3"/>
    <mergeCell ref="E4:AB5"/>
    <mergeCell ref="E6:H6"/>
    <mergeCell ref="I6:L6"/>
    <mergeCell ref="M6:P6"/>
    <mergeCell ref="Q6:T6"/>
    <mergeCell ref="U6:X6"/>
    <mergeCell ref="Y6:AB6"/>
  </mergeCells>
  <hyperlinks>
    <hyperlink ref="B1" location="Indice!A1" display="Regresar" xr:uid="{00000000-0004-0000-0700-000000000000}"/>
  </hyperlinks>
  <pageMargins left="0.7" right="0.7" top="0.75" bottom="0.75" header="0.3" footer="0.3"/>
  <ignoredErrors>
    <ignoredError sqref="B8:B99" numberStoredAsText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AB38"/>
  <sheetViews>
    <sheetView showGridLines="0" workbookViewId="0">
      <pane xSplit="4" ySplit="7" topLeftCell="E8" activePane="bottomRight" state="frozen"/>
      <selection pane="topRight" activeCell="E1" sqref="E1"/>
      <selection pane="bottomLeft" activeCell="A8" sqref="A8"/>
      <selection pane="bottomRight" activeCell="B9" sqref="B9"/>
    </sheetView>
  </sheetViews>
  <sheetFormatPr baseColWidth="10" defaultRowHeight="15"/>
  <cols>
    <col min="1" max="2" width="11.42578125" style="86"/>
    <col min="3" max="3" width="61.5703125" style="86" customWidth="1"/>
    <col min="4" max="4" width="11.42578125" style="86"/>
    <col min="29" max="16384" width="11.42578125" style="86"/>
  </cols>
  <sheetData>
    <row r="1" spans="2:28">
      <c r="B1" s="7" t="s">
        <v>102</v>
      </c>
    </row>
    <row r="2" spans="2:28" ht="15.75">
      <c r="B2" s="38" t="s">
        <v>100</v>
      </c>
      <c r="C2" s="39"/>
      <c r="D2" s="22"/>
      <c r="E2" s="226" t="s">
        <v>1364</v>
      </c>
      <c r="F2" s="226"/>
      <c r="G2" s="226"/>
      <c r="H2" s="226"/>
      <c r="I2" s="226"/>
      <c r="J2" s="226"/>
      <c r="K2" s="226"/>
      <c r="L2" s="226"/>
      <c r="M2" s="226"/>
      <c r="N2" s="226"/>
      <c r="O2" s="226"/>
      <c r="P2" s="226"/>
      <c r="Q2" s="226"/>
      <c r="R2" s="226"/>
      <c r="S2" s="226"/>
      <c r="T2" s="226"/>
      <c r="U2" s="226"/>
      <c r="V2" s="226"/>
      <c r="W2" s="226"/>
      <c r="X2" s="226"/>
      <c r="Y2" s="226"/>
      <c r="Z2" s="226"/>
      <c r="AA2" s="226"/>
      <c r="AB2" s="226"/>
    </row>
    <row r="3" spans="2:28" ht="15.75">
      <c r="B3" s="38" t="s">
        <v>625</v>
      </c>
      <c r="C3" s="40"/>
      <c r="D3" s="19"/>
      <c r="E3" s="226" t="s">
        <v>101</v>
      </c>
      <c r="F3" s="226"/>
      <c r="G3" s="226"/>
      <c r="H3" s="226"/>
      <c r="I3" s="226"/>
      <c r="J3" s="226"/>
      <c r="K3" s="226"/>
      <c r="L3" s="226"/>
      <c r="M3" s="226"/>
      <c r="N3" s="226"/>
      <c r="O3" s="226"/>
      <c r="P3" s="226"/>
      <c r="Q3" s="226"/>
      <c r="R3" s="226"/>
      <c r="S3" s="226"/>
      <c r="T3" s="226"/>
      <c r="U3" s="226"/>
      <c r="V3" s="226"/>
      <c r="W3" s="226"/>
      <c r="X3" s="226"/>
      <c r="Y3" s="226"/>
      <c r="Z3" s="226"/>
      <c r="AA3" s="226"/>
      <c r="AB3" s="226"/>
    </row>
    <row r="4" spans="2:28" ht="15" customHeight="1">
      <c r="B4" s="16"/>
      <c r="C4" s="17"/>
      <c r="D4" s="18"/>
      <c r="E4" s="227" t="s">
        <v>1370</v>
      </c>
      <c r="F4" s="228"/>
      <c r="G4" s="228"/>
      <c r="H4" s="228"/>
      <c r="I4" s="228"/>
      <c r="J4" s="228"/>
      <c r="K4" s="228"/>
      <c r="L4" s="228"/>
      <c r="M4" s="228"/>
      <c r="N4" s="228"/>
      <c r="O4" s="228"/>
      <c r="P4" s="228"/>
      <c r="Q4" s="228"/>
      <c r="R4" s="228"/>
      <c r="S4" s="228"/>
      <c r="T4" s="228"/>
      <c r="U4" s="228"/>
      <c r="V4" s="228"/>
      <c r="W4" s="228"/>
      <c r="X4" s="228"/>
      <c r="Y4" s="228"/>
      <c r="Z4" s="228"/>
      <c r="AA4" s="228"/>
      <c r="AB4" s="228"/>
    </row>
    <row r="5" spans="2:28" ht="15" customHeight="1">
      <c r="B5" s="232" t="s">
        <v>626</v>
      </c>
      <c r="C5" s="233"/>
      <c r="D5" s="19"/>
      <c r="E5" s="227"/>
      <c r="F5" s="228"/>
      <c r="G5" s="228"/>
      <c r="H5" s="228"/>
      <c r="I5" s="228"/>
      <c r="J5" s="228"/>
      <c r="K5" s="228"/>
      <c r="L5" s="228"/>
      <c r="M5" s="228"/>
      <c r="N5" s="228"/>
      <c r="O5" s="228"/>
      <c r="P5" s="228"/>
      <c r="Q5" s="228"/>
      <c r="R5" s="228"/>
      <c r="S5" s="228"/>
      <c r="T5" s="228"/>
      <c r="U5" s="228"/>
      <c r="V5" s="228"/>
      <c r="W5" s="228"/>
      <c r="X5" s="228"/>
      <c r="Y5" s="228"/>
      <c r="Z5" s="228"/>
      <c r="AA5" s="228"/>
      <c r="AB5" s="228"/>
    </row>
    <row r="6" spans="2:28">
      <c r="B6" s="232"/>
      <c r="C6" s="233"/>
      <c r="D6" s="19"/>
      <c r="E6" s="229">
        <v>2014</v>
      </c>
      <c r="F6" s="230"/>
      <c r="G6" s="230"/>
      <c r="H6" s="231"/>
      <c r="I6" s="229">
        <v>2015</v>
      </c>
      <c r="J6" s="230"/>
      <c r="K6" s="230"/>
      <c r="L6" s="231"/>
      <c r="M6" s="229">
        <v>2016</v>
      </c>
      <c r="N6" s="230"/>
      <c r="O6" s="230"/>
      <c r="P6" s="231"/>
      <c r="Q6" s="229">
        <v>2017</v>
      </c>
      <c r="R6" s="230"/>
      <c r="S6" s="230"/>
      <c r="T6" s="231"/>
      <c r="U6" s="229">
        <v>2018</v>
      </c>
      <c r="V6" s="230"/>
      <c r="W6" s="230"/>
      <c r="X6" s="231"/>
      <c r="Y6" s="229">
        <v>2019</v>
      </c>
      <c r="Z6" s="230"/>
      <c r="AA6" s="230"/>
      <c r="AB6" s="231"/>
    </row>
    <row r="7" spans="2:28">
      <c r="B7" s="75"/>
      <c r="C7" s="76"/>
      <c r="D7" s="19"/>
      <c r="E7" s="173" t="s">
        <v>1366</v>
      </c>
      <c r="F7" s="173" t="s">
        <v>1367</v>
      </c>
      <c r="G7" s="173" t="s">
        <v>1368</v>
      </c>
      <c r="H7" s="173" t="s">
        <v>1369</v>
      </c>
      <c r="I7" s="173" t="s">
        <v>1366</v>
      </c>
      <c r="J7" s="173" t="s">
        <v>1367</v>
      </c>
      <c r="K7" s="173" t="s">
        <v>1368</v>
      </c>
      <c r="L7" s="173" t="s">
        <v>1369</v>
      </c>
      <c r="M7" s="173" t="s">
        <v>1366</v>
      </c>
      <c r="N7" s="173" t="s">
        <v>1367</v>
      </c>
      <c r="O7" s="173" t="s">
        <v>1368</v>
      </c>
      <c r="P7" s="173" t="s">
        <v>1369</v>
      </c>
      <c r="Q7" s="173" t="s">
        <v>1366</v>
      </c>
      <c r="R7" s="173" t="s">
        <v>1367</v>
      </c>
      <c r="S7" s="173" t="s">
        <v>1368</v>
      </c>
      <c r="T7" s="173" t="s">
        <v>1369</v>
      </c>
      <c r="U7" s="173" t="s">
        <v>1366</v>
      </c>
      <c r="V7" s="173" t="s">
        <v>1367</v>
      </c>
      <c r="W7" s="173" t="s">
        <v>1368</v>
      </c>
      <c r="X7" s="173" t="s">
        <v>1369</v>
      </c>
      <c r="Y7" s="173" t="s">
        <v>1366</v>
      </c>
      <c r="Z7" s="173" t="s">
        <v>1367</v>
      </c>
      <c r="AA7" s="173" t="s">
        <v>1368</v>
      </c>
      <c r="AB7" s="173" t="s">
        <v>1369</v>
      </c>
    </row>
    <row r="8" spans="2:28" ht="41.25" customHeight="1">
      <c r="B8" s="93" t="s">
        <v>627</v>
      </c>
      <c r="C8" s="94" t="s">
        <v>628</v>
      </c>
      <c r="D8" s="95" t="s">
        <v>27</v>
      </c>
      <c r="E8" s="175"/>
      <c r="F8" s="175"/>
      <c r="G8" s="175"/>
      <c r="H8" s="175"/>
      <c r="I8" s="175"/>
      <c r="J8" s="175"/>
      <c r="K8" s="175"/>
      <c r="L8" s="175"/>
      <c r="M8" s="175"/>
      <c r="N8" s="175"/>
      <c r="O8" s="175"/>
      <c r="P8" s="175"/>
      <c r="Q8" s="175"/>
      <c r="R8" s="175"/>
      <c r="S8" s="175"/>
      <c r="T8" s="175"/>
      <c r="U8" s="175"/>
      <c r="V8" s="175"/>
      <c r="W8" s="175"/>
      <c r="X8" s="175"/>
      <c r="Y8" s="175"/>
      <c r="Z8" s="175"/>
      <c r="AA8" s="175"/>
      <c r="AB8" s="175"/>
    </row>
    <row r="9" spans="2:28">
      <c r="B9" s="30" t="s">
        <v>203</v>
      </c>
      <c r="C9" s="19" t="s">
        <v>629</v>
      </c>
      <c r="D9" s="19" t="s">
        <v>27</v>
      </c>
      <c r="E9" s="155">
        <f>SUM(E10:E13)</f>
        <v>0</v>
      </c>
      <c r="F9" s="155">
        <f t="shared" ref="F9:AB9" si="0">SUM(F10:F13)</f>
        <v>0</v>
      </c>
      <c r="G9" s="155">
        <f t="shared" si="0"/>
        <v>0</v>
      </c>
      <c r="H9" s="155">
        <f t="shared" si="0"/>
        <v>0</v>
      </c>
      <c r="I9" s="155">
        <f t="shared" si="0"/>
        <v>0</v>
      </c>
      <c r="J9" s="155">
        <f t="shared" si="0"/>
        <v>0</v>
      </c>
      <c r="K9" s="155">
        <f t="shared" si="0"/>
        <v>0</v>
      </c>
      <c r="L9" s="155">
        <f t="shared" si="0"/>
        <v>0</v>
      </c>
      <c r="M9" s="155">
        <f t="shared" si="0"/>
        <v>0</v>
      </c>
      <c r="N9" s="155">
        <f t="shared" si="0"/>
        <v>0</v>
      </c>
      <c r="O9" s="155">
        <f t="shared" si="0"/>
        <v>0</v>
      </c>
      <c r="P9" s="155">
        <f t="shared" si="0"/>
        <v>0</v>
      </c>
      <c r="Q9" s="155">
        <f t="shared" si="0"/>
        <v>0</v>
      </c>
      <c r="R9" s="155">
        <f t="shared" si="0"/>
        <v>0</v>
      </c>
      <c r="S9" s="155">
        <f t="shared" si="0"/>
        <v>0</v>
      </c>
      <c r="T9" s="155">
        <f t="shared" si="0"/>
        <v>0</v>
      </c>
      <c r="U9" s="155">
        <f t="shared" si="0"/>
        <v>0</v>
      </c>
      <c r="V9" s="155">
        <f t="shared" si="0"/>
        <v>0</v>
      </c>
      <c r="W9" s="155">
        <f t="shared" si="0"/>
        <v>0</v>
      </c>
      <c r="X9" s="155">
        <f t="shared" si="0"/>
        <v>0</v>
      </c>
      <c r="Y9" s="155">
        <f t="shared" si="0"/>
        <v>0</v>
      </c>
      <c r="Z9" s="155">
        <f t="shared" si="0"/>
        <v>0</v>
      </c>
      <c r="AA9" s="155">
        <f t="shared" si="0"/>
        <v>0</v>
      </c>
      <c r="AB9" s="155">
        <f t="shared" si="0"/>
        <v>0</v>
      </c>
    </row>
    <row r="10" spans="2:28">
      <c r="B10" s="30" t="s">
        <v>630</v>
      </c>
      <c r="C10" s="23" t="s">
        <v>631</v>
      </c>
      <c r="D10" s="19" t="s">
        <v>27</v>
      </c>
      <c r="E10" s="152"/>
      <c r="F10" s="152"/>
      <c r="G10" s="152"/>
      <c r="H10" s="152"/>
      <c r="I10" s="152"/>
      <c r="J10" s="152"/>
      <c r="K10" s="152"/>
      <c r="L10" s="152"/>
      <c r="M10" s="152"/>
      <c r="N10" s="152"/>
      <c r="O10" s="152"/>
      <c r="P10" s="152"/>
      <c r="Q10" s="152"/>
      <c r="R10" s="152"/>
      <c r="S10" s="152"/>
      <c r="T10" s="152"/>
      <c r="U10" s="152"/>
      <c r="V10" s="152"/>
      <c r="W10" s="152"/>
      <c r="X10" s="152"/>
      <c r="Y10" s="152"/>
      <c r="Z10" s="152"/>
      <c r="AA10" s="152"/>
      <c r="AB10" s="152"/>
    </row>
    <row r="11" spans="2:28">
      <c r="B11" s="30" t="s">
        <v>632</v>
      </c>
      <c r="C11" s="23" t="s">
        <v>633</v>
      </c>
      <c r="D11" s="19" t="s">
        <v>27</v>
      </c>
      <c r="E11" s="152"/>
      <c r="F11" s="152"/>
      <c r="G11" s="152"/>
      <c r="H11" s="152"/>
      <c r="I11" s="152"/>
      <c r="J11" s="152"/>
      <c r="K11" s="152"/>
      <c r="L11" s="152"/>
      <c r="M11" s="152"/>
      <c r="N11" s="152"/>
      <c r="O11" s="152"/>
      <c r="P11" s="152"/>
      <c r="Q11" s="152"/>
      <c r="R11" s="152"/>
      <c r="S11" s="152"/>
      <c r="T11" s="152"/>
      <c r="U11" s="152"/>
      <c r="V11" s="152"/>
      <c r="W11" s="152"/>
      <c r="X11" s="152"/>
      <c r="Y11" s="152"/>
      <c r="Z11" s="152"/>
      <c r="AA11" s="152"/>
      <c r="AB11" s="152"/>
    </row>
    <row r="12" spans="2:28">
      <c r="B12" s="30" t="s">
        <v>634</v>
      </c>
      <c r="C12" s="23" t="s">
        <v>635</v>
      </c>
      <c r="D12" s="19" t="s">
        <v>27</v>
      </c>
      <c r="E12" s="152"/>
      <c r="F12" s="152"/>
      <c r="G12" s="152"/>
      <c r="H12" s="152"/>
      <c r="I12" s="152"/>
      <c r="J12" s="152"/>
      <c r="K12" s="152"/>
      <c r="L12" s="152"/>
      <c r="M12" s="152"/>
      <c r="N12" s="152"/>
      <c r="O12" s="152"/>
      <c r="P12" s="152"/>
      <c r="Q12" s="152"/>
      <c r="R12" s="152"/>
      <c r="S12" s="152"/>
      <c r="T12" s="152"/>
      <c r="U12" s="152"/>
      <c r="V12" s="152"/>
      <c r="W12" s="152"/>
      <c r="X12" s="152"/>
      <c r="Y12" s="152"/>
      <c r="Z12" s="152"/>
      <c r="AA12" s="152"/>
      <c r="AB12" s="152"/>
    </row>
    <row r="13" spans="2:28">
      <c r="B13" s="30" t="s">
        <v>636</v>
      </c>
      <c r="C13" s="23" t="s">
        <v>637</v>
      </c>
      <c r="D13" s="19" t="s">
        <v>27</v>
      </c>
      <c r="E13" s="152"/>
      <c r="F13" s="152"/>
      <c r="G13" s="152"/>
      <c r="H13" s="152"/>
      <c r="I13" s="152"/>
      <c r="J13" s="152"/>
      <c r="K13" s="152"/>
      <c r="L13" s="152"/>
      <c r="M13" s="152"/>
      <c r="N13" s="152"/>
      <c r="O13" s="152"/>
      <c r="P13" s="152"/>
      <c r="Q13" s="152"/>
      <c r="R13" s="152"/>
      <c r="S13" s="152"/>
      <c r="T13" s="152"/>
      <c r="U13" s="152"/>
      <c r="V13" s="152"/>
      <c r="W13" s="152"/>
      <c r="X13" s="152"/>
      <c r="Y13" s="152"/>
      <c r="Z13" s="152"/>
      <c r="AA13" s="152"/>
      <c r="AB13" s="152"/>
    </row>
    <row r="14" spans="2:28">
      <c r="B14" s="30" t="s">
        <v>208</v>
      </c>
      <c r="C14" s="19" t="s">
        <v>638</v>
      </c>
      <c r="D14" s="19" t="s">
        <v>27</v>
      </c>
      <c r="E14" s="155">
        <f>SUM(E15:E22)</f>
        <v>0</v>
      </c>
      <c r="F14" s="155">
        <f t="shared" ref="F14:AB14" si="1">SUM(F15:F22)</f>
        <v>0</v>
      </c>
      <c r="G14" s="155">
        <f t="shared" si="1"/>
        <v>0</v>
      </c>
      <c r="H14" s="155">
        <f t="shared" si="1"/>
        <v>0</v>
      </c>
      <c r="I14" s="155">
        <f t="shared" si="1"/>
        <v>0</v>
      </c>
      <c r="J14" s="155">
        <f t="shared" si="1"/>
        <v>0</v>
      </c>
      <c r="K14" s="155">
        <f t="shared" si="1"/>
        <v>0</v>
      </c>
      <c r="L14" s="155">
        <f t="shared" si="1"/>
        <v>0</v>
      </c>
      <c r="M14" s="155">
        <f t="shared" si="1"/>
        <v>0</v>
      </c>
      <c r="N14" s="155">
        <f t="shared" si="1"/>
        <v>0</v>
      </c>
      <c r="O14" s="155">
        <f t="shared" si="1"/>
        <v>0</v>
      </c>
      <c r="P14" s="155">
        <f t="shared" si="1"/>
        <v>0</v>
      </c>
      <c r="Q14" s="155">
        <f t="shared" si="1"/>
        <v>0</v>
      </c>
      <c r="R14" s="155">
        <f t="shared" si="1"/>
        <v>0</v>
      </c>
      <c r="S14" s="155">
        <f t="shared" si="1"/>
        <v>0</v>
      </c>
      <c r="T14" s="155">
        <f t="shared" si="1"/>
        <v>0</v>
      </c>
      <c r="U14" s="155">
        <f t="shared" si="1"/>
        <v>0</v>
      </c>
      <c r="V14" s="155">
        <f t="shared" si="1"/>
        <v>0</v>
      </c>
      <c r="W14" s="155">
        <f t="shared" si="1"/>
        <v>0</v>
      </c>
      <c r="X14" s="155">
        <f t="shared" si="1"/>
        <v>0</v>
      </c>
      <c r="Y14" s="155">
        <f t="shared" si="1"/>
        <v>0</v>
      </c>
      <c r="Z14" s="155">
        <f t="shared" si="1"/>
        <v>0</v>
      </c>
      <c r="AA14" s="155">
        <f t="shared" si="1"/>
        <v>0</v>
      </c>
      <c r="AB14" s="155">
        <f t="shared" si="1"/>
        <v>0</v>
      </c>
    </row>
    <row r="15" spans="2:28">
      <c r="B15" s="30" t="s">
        <v>639</v>
      </c>
      <c r="C15" s="23" t="s">
        <v>640</v>
      </c>
      <c r="D15" s="19" t="s">
        <v>27</v>
      </c>
      <c r="E15" s="152"/>
      <c r="F15" s="152"/>
      <c r="G15" s="152"/>
      <c r="H15" s="152"/>
      <c r="I15" s="152"/>
      <c r="J15" s="152"/>
      <c r="K15" s="152"/>
      <c r="L15" s="152"/>
      <c r="M15" s="152"/>
      <c r="N15" s="152"/>
      <c r="O15" s="152"/>
      <c r="P15" s="152"/>
      <c r="Q15" s="152"/>
      <c r="R15" s="152"/>
      <c r="S15" s="152"/>
      <c r="T15" s="152"/>
      <c r="U15" s="152"/>
      <c r="V15" s="152"/>
      <c r="W15" s="152"/>
      <c r="X15" s="152"/>
      <c r="Y15" s="152"/>
      <c r="Z15" s="152"/>
      <c r="AA15" s="152"/>
      <c r="AB15" s="152"/>
    </row>
    <row r="16" spans="2:28">
      <c r="B16" s="30" t="s">
        <v>641</v>
      </c>
      <c r="C16" s="23" t="s">
        <v>642</v>
      </c>
      <c r="D16" s="19" t="s">
        <v>27</v>
      </c>
      <c r="E16" s="152"/>
      <c r="F16" s="152"/>
      <c r="G16" s="152"/>
      <c r="H16" s="152"/>
      <c r="I16" s="152"/>
      <c r="J16" s="152"/>
      <c r="K16" s="152"/>
      <c r="L16" s="152"/>
      <c r="M16" s="152"/>
      <c r="N16" s="152"/>
      <c r="O16" s="152"/>
      <c r="P16" s="152"/>
      <c r="Q16" s="152"/>
      <c r="R16" s="152"/>
      <c r="S16" s="152"/>
      <c r="T16" s="152"/>
      <c r="U16" s="152"/>
      <c r="V16" s="152"/>
      <c r="W16" s="152"/>
      <c r="X16" s="152"/>
      <c r="Y16" s="152"/>
      <c r="Z16" s="152"/>
      <c r="AA16" s="152"/>
      <c r="AB16" s="152"/>
    </row>
    <row r="17" spans="2:28">
      <c r="B17" s="30" t="s">
        <v>643</v>
      </c>
      <c r="C17" s="23" t="s">
        <v>644</v>
      </c>
      <c r="D17" s="19" t="s">
        <v>27</v>
      </c>
      <c r="E17" s="152"/>
      <c r="F17" s="152"/>
      <c r="G17" s="152"/>
      <c r="H17" s="152"/>
      <c r="I17" s="152"/>
      <c r="J17" s="152"/>
      <c r="K17" s="152"/>
      <c r="L17" s="152"/>
      <c r="M17" s="152"/>
      <c r="N17" s="152"/>
      <c r="O17" s="152"/>
      <c r="P17" s="152"/>
      <c r="Q17" s="152"/>
      <c r="R17" s="152"/>
      <c r="S17" s="152"/>
      <c r="T17" s="152"/>
      <c r="U17" s="152"/>
      <c r="V17" s="152"/>
      <c r="W17" s="152"/>
      <c r="X17" s="152"/>
      <c r="Y17" s="152"/>
      <c r="Z17" s="152"/>
      <c r="AA17" s="152"/>
      <c r="AB17" s="152"/>
    </row>
    <row r="18" spans="2:28">
      <c r="B18" s="30" t="s">
        <v>645</v>
      </c>
      <c r="C18" s="23" t="s">
        <v>646</v>
      </c>
      <c r="D18" s="19" t="s">
        <v>27</v>
      </c>
      <c r="E18" s="152"/>
      <c r="F18" s="152"/>
      <c r="G18" s="152"/>
      <c r="H18" s="152"/>
      <c r="I18" s="152"/>
      <c r="J18" s="152"/>
      <c r="K18" s="152"/>
      <c r="L18" s="152"/>
      <c r="M18" s="152"/>
      <c r="N18" s="152"/>
      <c r="O18" s="152"/>
      <c r="P18" s="152"/>
      <c r="Q18" s="152"/>
      <c r="R18" s="152"/>
      <c r="S18" s="152"/>
      <c r="T18" s="152"/>
      <c r="U18" s="152"/>
      <c r="V18" s="152"/>
      <c r="W18" s="152"/>
      <c r="X18" s="152"/>
      <c r="Y18" s="152"/>
      <c r="Z18" s="152"/>
      <c r="AA18" s="152"/>
      <c r="AB18" s="152"/>
    </row>
    <row r="19" spans="2:28">
      <c r="B19" s="30" t="s">
        <v>647</v>
      </c>
      <c r="C19" s="23" t="s">
        <v>648</v>
      </c>
      <c r="D19" s="19" t="s">
        <v>27</v>
      </c>
      <c r="E19" s="152"/>
      <c r="F19" s="152"/>
      <c r="G19" s="152"/>
      <c r="H19" s="152"/>
      <c r="I19" s="152"/>
      <c r="J19" s="152"/>
      <c r="K19" s="152"/>
      <c r="L19" s="152"/>
      <c r="M19" s="152"/>
      <c r="N19" s="152"/>
      <c r="O19" s="152"/>
      <c r="P19" s="152"/>
      <c r="Q19" s="152"/>
      <c r="R19" s="152"/>
      <c r="S19" s="152"/>
      <c r="T19" s="152"/>
      <c r="U19" s="152"/>
      <c r="V19" s="152"/>
      <c r="W19" s="152"/>
      <c r="X19" s="152"/>
      <c r="Y19" s="152"/>
      <c r="Z19" s="152"/>
      <c r="AA19" s="152"/>
      <c r="AB19" s="152"/>
    </row>
    <row r="20" spans="2:28">
      <c r="B20" s="30" t="s">
        <v>649</v>
      </c>
      <c r="C20" s="23" t="s">
        <v>650</v>
      </c>
      <c r="D20" s="19" t="s">
        <v>27</v>
      </c>
      <c r="E20" s="152"/>
      <c r="F20" s="152"/>
      <c r="G20" s="152"/>
      <c r="H20" s="152"/>
      <c r="I20" s="152"/>
      <c r="J20" s="152"/>
      <c r="K20" s="152"/>
      <c r="L20" s="152"/>
      <c r="M20" s="152"/>
      <c r="N20" s="152"/>
      <c r="O20" s="152"/>
      <c r="P20" s="152"/>
      <c r="Q20" s="152"/>
      <c r="R20" s="152"/>
      <c r="S20" s="152"/>
      <c r="T20" s="152"/>
      <c r="U20" s="152"/>
      <c r="V20" s="152"/>
      <c r="W20" s="152"/>
      <c r="X20" s="152"/>
      <c r="Y20" s="152"/>
      <c r="Z20" s="152"/>
      <c r="AA20" s="152"/>
      <c r="AB20" s="152"/>
    </row>
    <row r="21" spans="2:28">
      <c r="B21" s="30" t="s">
        <v>651</v>
      </c>
      <c r="C21" s="23" t="s">
        <v>652</v>
      </c>
      <c r="D21" s="19" t="s">
        <v>27</v>
      </c>
      <c r="E21" s="152"/>
      <c r="F21" s="152"/>
      <c r="G21" s="152"/>
      <c r="H21" s="152"/>
      <c r="I21" s="152"/>
      <c r="J21" s="152"/>
      <c r="K21" s="152"/>
      <c r="L21" s="152"/>
      <c r="M21" s="152"/>
      <c r="N21" s="152"/>
      <c r="O21" s="152"/>
      <c r="P21" s="152"/>
      <c r="Q21" s="152"/>
      <c r="R21" s="152"/>
      <c r="S21" s="152"/>
      <c r="T21" s="152"/>
      <c r="U21" s="152"/>
      <c r="V21" s="152"/>
      <c r="W21" s="152"/>
      <c r="X21" s="152"/>
      <c r="Y21" s="152"/>
      <c r="Z21" s="152"/>
      <c r="AA21" s="152"/>
      <c r="AB21" s="152"/>
    </row>
    <row r="22" spans="2:28">
      <c r="B22" s="30" t="s">
        <v>653</v>
      </c>
      <c r="C22" s="23" t="s">
        <v>654</v>
      </c>
      <c r="D22" s="19" t="s">
        <v>27</v>
      </c>
      <c r="E22" s="152"/>
      <c r="F22" s="152"/>
      <c r="G22" s="152"/>
      <c r="H22" s="152"/>
      <c r="I22" s="152"/>
      <c r="J22" s="152"/>
      <c r="K22" s="152"/>
      <c r="L22" s="152"/>
      <c r="M22" s="152"/>
      <c r="N22" s="152"/>
      <c r="O22" s="152"/>
      <c r="P22" s="152"/>
      <c r="Q22" s="152"/>
      <c r="R22" s="152"/>
      <c r="S22" s="152"/>
      <c r="T22" s="152"/>
      <c r="U22" s="152"/>
      <c r="V22" s="152"/>
      <c r="W22" s="152"/>
      <c r="X22" s="152"/>
      <c r="Y22" s="152"/>
      <c r="Z22" s="152"/>
      <c r="AA22" s="152"/>
      <c r="AB22" s="152"/>
    </row>
    <row r="23" spans="2:28">
      <c r="B23" s="30" t="s">
        <v>655</v>
      </c>
      <c r="C23" s="23" t="s">
        <v>508</v>
      </c>
      <c r="D23" s="19" t="s">
        <v>27</v>
      </c>
      <c r="E23" s="174"/>
      <c r="F23" s="174"/>
      <c r="G23" s="174"/>
      <c r="H23" s="174"/>
      <c r="I23" s="174"/>
      <c r="J23" s="174"/>
      <c r="K23" s="174"/>
      <c r="L23" s="174"/>
      <c r="M23" s="174"/>
      <c r="N23" s="174"/>
      <c r="O23" s="174"/>
      <c r="P23" s="174"/>
      <c r="Q23" s="174"/>
      <c r="R23" s="174"/>
      <c r="S23" s="174"/>
      <c r="T23" s="174"/>
      <c r="U23" s="174"/>
      <c r="V23" s="174"/>
      <c r="W23" s="174"/>
      <c r="X23" s="174"/>
      <c r="Y23" s="174"/>
      <c r="Z23" s="174"/>
      <c r="AA23" s="174"/>
      <c r="AB23" s="174"/>
    </row>
    <row r="24" spans="2:28">
      <c r="B24" s="30" t="s">
        <v>656</v>
      </c>
      <c r="C24" s="23" t="s">
        <v>525</v>
      </c>
      <c r="D24" s="19" t="s">
        <v>27</v>
      </c>
      <c r="E24" s="174"/>
      <c r="F24" s="174"/>
      <c r="G24" s="174"/>
      <c r="H24" s="174"/>
      <c r="I24" s="174"/>
      <c r="J24" s="174"/>
      <c r="K24" s="174"/>
      <c r="L24" s="174"/>
      <c r="M24" s="174"/>
      <c r="N24" s="174"/>
      <c r="O24" s="174"/>
      <c r="P24" s="174"/>
      <c r="Q24" s="174"/>
      <c r="R24" s="174"/>
      <c r="S24" s="174"/>
      <c r="T24" s="174"/>
      <c r="U24" s="174"/>
      <c r="V24" s="174"/>
      <c r="W24" s="174"/>
      <c r="X24" s="174"/>
      <c r="Y24" s="174"/>
      <c r="Z24" s="174"/>
      <c r="AA24" s="174"/>
      <c r="AB24" s="174"/>
    </row>
    <row r="25" spans="2:28">
      <c r="B25" s="31" t="s">
        <v>213</v>
      </c>
      <c r="C25" s="25" t="s">
        <v>657</v>
      </c>
      <c r="D25" s="25" t="s">
        <v>27</v>
      </c>
      <c r="E25" s="152">
        <f>SUM(E26:E33)</f>
        <v>0</v>
      </c>
      <c r="F25" s="152">
        <f t="shared" ref="F25:AB25" si="2">SUM(F26:F33)</f>
        <v>0</v>
      </c>
      <c r="G25" s="152">
        <f t="shared" si="2"/>
        <v>0</v>
      </c>
      <c r="H25" s="152">
        <f t="shared" si="2"/>
        <v>0</v>
      </c>
      <c r="I25" s="152">
        <f t="shared" si="2"/>
        <v>0</v>
      </c>
      <c r="J25" s="152">
        <f t="shared" si="2"/>
        <v>0</v>
      </c>
      <c r="K25" s="152">
        <f t="shared" si="2"/>
        <v>0</v>
      </c>
      <c r="L25" s="152">
        <f t="shared" si="2"/>
        <v>0</v>
      </c>
      <c r="M25" s="152">
        <f t="shared" si="2"/>
        <v>0</v>
      </c>
      <c r="N25" s="152">
        <f t="shared" si="2"/>
        <v>0</v>
      </c>
      <c r="O25" s="152">
        <f t="shared" si="2"/>
        <v>0</v>
      </c>
      <c r="P25" s="152">
        <f t="shared" si="2"/>
        <v>0</v>
      </c>
      <c r="Q25" s="152">
        <f t="shared" si="2"/>
        <v>0</v>
      </c>
      <c r="R25" s="152">
        <f t="shared" si="2"/>
        <v>0</v>
      </c>
      <c r="S25" s="152">
        <f t="shared" si="2"/>
        <v>0</v>
      </c>
      <c r="T25" s="152">
        <f t="shared" si="2"/>
        <v>0</v>
      </c>
      <c r="U25" s="152">
        <f t="shared" si="2"/>
        <v>0</v>
      </c>
      <c r="V25" s="152">
        <f t="shared" si="2"/>
        <v>0</v>
      </c>
      <c r="W25" s="152">
        <f t="shared" si="2"/>
        <v>0</v>
      </c>
      <c r="X25" s="152">
        <f t="shared" si="2"/>
        <v>0</v>
      </c>
      <c r="Y25" s="152">
        <f t="shared" si="2"/>
        <v>0</v>
      </c>
      <c r="Z25" s="152">
        <f t="shared" si="2"/>
        <v>0</v>
      </c>
      <c r="AA25" s="152">
        <f t="shared" si="2"/>
        <v>0</v>
      </c>
      <c r="AB25" s="152">
        <f t="shared" si="2"/>
        <v>0</v>
      </c>
    </row>
    <row r="26" spans="2:28">
      <c r="B26" s="30" t="s">
        <v>658</v>
      </c>
      <c r="C26" s="23" t="s">
        <v>659</v>
      </c>
      <c r="D26" s="19" t="s">
        <v>27</v>
      </c>
      <c r="E26" s="155"/>
      <c r="F26" s="155"/>
      <c r="G26" s="155"/>
      <c r="H26" s="155"/>
      <c r="I26" s="155"/>
      <c r="J26" s="155"/>
      <c r="K26" s="155"/>
      <c r="L26" s="155"/>
      <c r="M26" s="155"/>
      <c r="N26" s="155"/>
      <c r="O26" s="155"/>
      <c r="P26" s="155"/>
      <c r="Q26" s="155"/>
      <c r="R26" s="155"/>
      <c r="S26" s="155"/>
      <c r="T26" s="155"/>
      <c r="U26" s="155"/>
      <c r="V26" s="155"/>
      <c r="W26" s="155"/>
      <c r="X26" s="155"/>
      <c r="Y26" s="155"/>
      <c r="Z26" s="155"/>
      <c r="AA26" s="155"/>
      <c r="AB26" s="155"/>
    </row>
    <row r="27" spans="2:28">
      <c r="B27" s="30" t="s">
        <v>660</v>
      </c>
      <c r="C27" s="23" t="s">
        <v>661</v>
      </c>
      <c r="D27" s="19" t="s">
        <v>27</v>
      </c>
      <c r="E27" s="152"/>
      <c r="F27" s="152"/>
      <c r="G27" s="152"/>
      <c r="H27" s="152"/>
      <c r="I27" s="152"/>
      <c r="J27" s="152"/>
      <c r="K27" s="152"/>
      <c r="L27" s="152"/>
      <c r="M27" s="152"/>
      <c r="N27" s="152"/>
      <c r="O27" s="152"/>
      <c r="P27" s="152"/>
      <c r="Q27" s="152"/>
      <c r="R27" s="152"/>
      <c r="S27" s="152"/>
      <c r="T27" s="152"/>
      <c r="U27" s="152"/>
      <c r="V27" s="152"/>
      <c r="W27" s="152"/>
      <c r="X27" s="152"/>
      <c r="Y27" s="152"/>
      <c r="Z27" s="152"/>
      <c r="AA27" s="152"/>
      <c r="AB27" s="152"/>
    </row>
    <row r="28" spans="2:28">
      <c r="B28" s="30" t="s">
        <v>662</v>
      </c>
      <c r="C28" s="23" t="s">
        <v>663</v>
      </c>
      <c r="D28" s="19" t="s">
        <v>27</v>
      </c>
      <c r="E28" s="152"/>
      <c r="F28" s="152"/>
      <c r="G28" s="152"/>
      <c r="H28" s="152"/>
      <c r="I28" s="152"/>
      <c r="J28" s="152"/>
      <c r="K28" s="152"/>
      <c r="L28" s="152"/>
      <c r="M28" s="152"/>
      <c r="N28" s="152"/>
      <c r="O28" s="152"/>
      <c r="P28" s="152"/>
      <c r="Q28" s="152"/>
      <c r="R28" s="152"/>
      <c r="S28" s="152"/>
      <c r="T28" s="152"/>
      <c r="U28" s="152"/>
      <c r="V28" s="152"/>
      <c r="W28" s="152"/>
      <c r="X28" s="152"/>
      <c r="Y28" s="152"/>
      <c r="Z28" s="152"/>
      <c r="AA28" s="152"/>
      <c r="AB28" s="152"/>
    </row>
    <row r="29" spans="2:28">
      <c r="B29" s="30" t="s">
        <v>664</v>
      </c>
      <c r="C29" s="23" t="s">
        <v>665</v>
      </c>
      <c r="D29" s="19" t="s">
        <v>27</v>
      </c>
      <c r="E29" s="152"/>
      <c r="F29" s="152"/>
      <c r="G29" s="152"/>
      <c r="H29" s="152"/>
      <c r="I29" s="152"/>
      <c r="J29" s="152"/>
      <c r="K29" s="152"/>
      <c r="L29" s="152"/>
      <c r="M29" s="152"/>
      <c r="N29" s="152"/>
      <c r="O29" s="152"/>
      <c r="P29" s="152"/>
      <c r="Q29" s="152"/>
      <c r="R29" s="152"/>
      <c r="S29" s="152"/>
      <c r="T29" s="152"/>
      <c r="U29" s="152"/>
      <c r="V29" s="152"/>
      <c r="W29" s="152"/>
      <c r="X29" s="152"/>
      <c r="Y29" s="152"/>
      <c r="Z29" s="152"/>
      <c r="AA29" s="152"/>
      <c r="AB29" s="152"/>
    </row>
    <row r="30" spans="2:28">
      <c r="B30" s="30" t="s">
        <v>666</v>
      </c>
      <c r="C30" s="23" t="s">
        <v>667</v>
      </c>
      <c r="D30" s="19" t="s">
        <v>27</v>
      </c>
      <c r="E30" s="174"/>
      <c r="F30" s="174"/>
      <c r="G30" s="174"/>
      <c r="H30" s="174"/>
      <c r="I30" s="174"/>
      <c r="J30" s="174"/>
      <c r="K30" s="174"/>
      <c r="L30" s="174"/>
      <c r="M30" s="174"/>
      <c r="N30" s="174"/>
      <c r="O30" s="174"/>
      <c r="P30" s="174"/>
      <c r="Q30" s="174"/>
      <c r="R30" s="174"/>
      <c r="S30" s="174"/>
      <c r="T30" s="174"/>
      <c r="U30" s="174"/>
      <c r="V30" s="174"/>
      <c r="W30" s="174"/>
      <c r="X30" s="174"/>
      <c r="Y30" s="174"/>
      <c r="Z30" s="174"/>
      <c r="AA30" s="174"/>
      <c r="AB30" s="174"/>
    </row>
    <row r="31" spans="2:28">
      <c r="B31" s="30" t="s">
        <v>668</v>
      </c>
      <c r="C31" s="23" t="s">
        <v>669</v>
      </c>
      <c r="D31" s="19" t="s">
        <v>27</v>
      </c>
      <c r="E31" s="174"/>
      <c r="F31" s="174"/>
      <c r="G31" s="174"/>
      <c r="H31" s="174"/>
      <c r="I31" s="174"/>
      <c r="J31" s="174"/>
      <c r="K31" s="174"/>
      <c r="L31" s="174"/>
      <c r="M31" s="174"/>
      <c r="N31" s="174"/>
      <c r="O31" s="174"/>
      <c r="P31" s="174"/>
      <c r="Q31" s="174"/>
      <c r="R31" s="174"/>
      <c r="S31" s="174"/>
      <c r="T31" s="174"/>
      <c r="U31" s="174"/>
      <c r="V31" s="174"/>
      <c r="W31" s="174"/>
      <c r="X31" s="174"/>
      <c r="Y31" s="174"/>
      <c r="Z31" s="174"/>
      <c r="AA31" s="174"/>
      <c r="AB31" s="174"/>
    </row>
    <row r="32" spans="2:28">
      <c r="B32" s="30" t="s">
        <v>670</v>
      </c>
      <c r="C32" s="23" t="s">
        <v>671</v>
      </c>
      <c r="D32" s="19" t="s">
        <v>27</v>
      </c>
      <c r="E32" s="174"/>
      <c r="F32" s="174"/>
      <c r="G32" s="174"/>
      <c r="H32" s="174"/>
      <c r="I32" s="174"/>
      <c r="J32" s="174"/>
      <c r="K32" s="174"/>
      <c r="L32" s="174"/>
      <c r="M32" s="174"/>
      <c r="N32" s="174"/>
      <c r="O32" s="174"/>
      <c r="P32" s="174"/>
      <c r="Q32" s="174"/>
      <c r="R32" s="174"/>
      <c r="S32" s="174"/>
      <c r="T32" s="174"/>
      <c r="U32" s="174"/>
      <c r="V32" s="174"/>
      <c r="W32" s="174"/>
      <c r="X32" s="174"/>
      <c r="Y32" s="174"/>
      <c r="Z32" s="174"/>
      <c r="AA32" s="174"/>
      <c r="AB32" s="174"/>
    </row>
    <row r="33" spans="2:28">
      <c r="B33" s="30" t="s">
        <v>672</v>
      </c>
      <c r="C33" s="23" t="s">
        <v>673</v>
      </c>
      <c r="D33" s="19" t="s">
        <v>27</v>
      </c>
      <c r="E33" s="155"/>
      <c r="F33" s="155"/>
      <c r="G33" s="155"/>
      <c r="H33" s="155"/>
      <c r="I33" s="155"/>
      <c r="J33" s="155"/>
      <c r="K33" s="155"/>
      <c r="L33" s="155"/>
      <c r="M33" s="155"/>
      <c r="N33" s="155"/>
      <c r="O33" s="155"/>
      <c r="P33" s="155"/>
      <c r="Q33" s="155"/>
      <c r="R33" s="155"/>
      <c r="S33" s="155"/>
      <c r="T33" s="155"/>
      <c r="U33" s="155"/>
      <c r="V33" s="155"/>
      <c r="W33" s="155"/>
      <c r="X33" s="155"/>
      <c r="Y33" s="155"/>
      <c r="Z33" s="155"/>
      <c r="AA33" s="155"/>
      <c r="AB33" s="155"/>
    </row>
    <row r="34" spans="2:28">
      <c r="B34" s="28" t="s">
        <v>674</v>
      </c>
      <c r="C34" s="68" t="s">
        <v>675</v>
      </c>
      <c r="D34" s="19" t="s">
        <v>27</v>
      </c>
      <c r="E34" s="155"/>
      <c r="F34" s="155"/>
      <c r="G34" s="155"/>
      <c r="H34" s="155"/>
      <c r="I34" s="155"/>
      <c r="J34" s="155"/>
      <c r="K34" s="155"/>
      <c r="L34" s="155"/>
      <c r="M34" s="155"/>
      <c r="N34" s="155"/>
      <c r="O34" s="155"/>
      <c r="P34" s="155"/>
      <c r="Q34" s="155"/>
      <c r="R34" s="155"/>
      <c r="S34" s="155"/>
      <c r="T34" s="155"/>
      <c r="U34" s="155"/>
      <c r="V34" s="155"/>
      <c r="W34" s="155"/>
      <c r="X34" s="155"/>
      <c r="Y34" s="155"/>
      <c r="Z34" s="155"/>
      <c r="AA34" s="155"/>
      <c r="AB34" s="155"/>
    </row>
    <row r="35" spans="2:28">
      <c r="B35" s="91" t="s">
        <v>676</v>
      </c>
      <c r="C35" s="92" t="s">
        <v>677</v>
      </c>
      <c r="D35" s="21" t="s">
        <v>27</v>
      </c>
      <c r="E35" s="152"/>
      <c r="F35" s="152"/>
      <c r="G35" s="152"/>
      <c r="H35" s="152"/>
      <c r="I35" s="152"/>
      <c r="J35" s="152"/>
      <c r="K35" s="152"/>
      <c r="L35" s="152"/>
      <c r="M35" s="152"/>
      <c r="N35" s="152"/>
      <c r="O35" s="152"/>
      <c r="P35" s="152"/>
      <c r="Q35" s="152"/>
      <c r="R35" s="152"/>
      <c r="S35" s="152"/>
      <c r="T35" s="152"/>
      <c r="U35" s="152"/>
      <c r="V35" s="152"/>
      <c r="W35" s="152"/>
      <c r="X35" s="152"/>
      <c r="Y35" s="152"/>
      <c r="Z35" s="152"/>
      <c r="AA35" s="152"/>
      <c r="AB35" s="152"/>
    </row>
    <row r="36" spans="2:28">
      <c r="B36" s="30" t="s">
        <v>25</v>
      </c>
      <c r="C36" s="35" t="s">
        <v>89</v>
      </c>
      <c r="D36" s="19" t="s">
        <v>27</v>
      </c>
      <c r="E36" s="152"/>
      <c r="F36" s="152"/>
      <c r="G36" s="152"/>
      <c r="H36" s="152"/>
      <c r="I36" s="152"/>
      <c r="J36" s="152"/>
      <c r="K36" s="152"/>
      <c r="L36" s="152"/>
      <c r="M36" s="152"/>
      <c r="N36" s="152"/>
      <c r="O36" s="152"/>
      <c r="P36" s="152"/>
      <c r="Q36" s="152"/>
      <c r="R36" s="152"/>
      <c r="S36" s="152"/>
      <c r="T36" s="152"/>
      <c r="U36" s="152"/>
      <c r="V36" s="152"/>
      <c r="W36" s="152"/>
      <c r="X36" s="152"/>
      <c r="Y36" s="152"/>
      <c r="Z36" s="152"/>
      <c r="AA36" s="152"/>
      <c r="AB36" s="152"/>
    </row>
    <row r="37" spans="2:28">
      <c r="B37" s="20" t="s">
        <v>678</v>
      </c>
      <c r="C37" s="32" t="s">
        <v>679</v>
      </c>
      <c r="D37" s="21" t="s">
        <v>27</v>
      </c>
      <c r="E37" s="155"/>
      <c r="F37" s="155"/>
      <c r="G37" s="155"/>
      <c r="H37" s="155"/>
      <c r="I37" s="155"/>
      <c r="J37" s="155"/>
      <c r="K37" s="155"/>
      <c r="L37" s="155"/>
      <c r="M37" s="155"/>
      <c r="N37" s="155"/>
      <c r="O37" s="155"/>
      <c r="P37" s="155"/>
      <c r="Q37" s="155"/>
      <c r="R37" s="155"/>
      <c r="S37" s="155"/>
      <c r="T37" s="155"/>
      <c r="U37" s="155"/>
      <c r="V37" s="155"/>
      <c r="W37" s="155"/>
      <c r="X37" s="155"/>
      <c r="Y37" s="155"/>
      <c r="Z37" s="155"/>
      <c r="AA37" s="155"/>
      <c r="AB37" s="155"/>
    </row>
    <row r="38" spans="2:28">
      <c r="E38" s="15"/>
      <c r="F38" s="15"/>
      <c r="G38" s="15"/>
      <c r="H38" s="15"/>
      <c r="I38" s="15"/>
    </row>
  </sheetData>
  <mergeCells count="10">
    <mergeCell ref="B5:C6"/>
    <mergeCell ref="E2:AB2"/>
    <mergeCell ref="E3:AB3"/>
    <mergeCell ref="E4:AB5"/>
    <mergeCell ref="E6:H6"/>
    <mergeCell ref="I6:L6"/>
    <mergeCell ref="M6:P6"/>
    <mergeCell ref="Q6:T6"/>
    <mergeCell ref="U6:X6"/>
    <mergeCell ref="Y6:AB6"/>
  </mergeCells>
  <hyperlinks>
    <hyperlink ref="B1" location="Indice!A1" display="Regresar" xr:uid="{00000000-0004-0000-0800-000000000000}"/>
  </hyperlinks>
  <pageMargins left="0.7" right="0.7" top="0.75" bottom="0.75" header="0.3" footer="0.3"/>
  <ignoredErrors>
    <ignoredError sqref="B8:B37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17</vt:i4>
      </vt:variant>
      <vt:variant>
        <vt:lpstr>Rangos con nombre</vt:lpstr>
      </vt:variant>
      <vt:variant>
        <vt:i4>4</vt:i4>
      </vt:variant>
    </vt:vector>
  </HeadingPairs>
  <TitlesOfParts>
    <vt:vector size="21" baseType="lpstr">
      <vt:lpstr>Indice</vt:lpstr>
      <vt:lpstr>Estado I</vt:lpstr>
      <vt:lpstr>Estado II</vt:lpstr>
      <vt:lpstr>Estado III</vt:lpstr>
      <vt:lpstr>Estado IV</vt:lpstr>
      <vt:lpstr>Ingreso</vt:lpstr>
      <vt:lpstr>Gasto</vt:lpstr>
      <vt:lpstr>Transacciones Activos y Pasivo </vt:lpstr>
      <vt:lpstr>Ganancias y Perdidas Tenencias</vt:lpstr>
      <vt:lpstr>Otras variaciones en Volumen</vt:lpstr>
      <vt:lpstr>Balance</vt:lpstr>
      <vt:lpstr>Pasivos Deuda Nomial-Mercado</vt:lpstr>
      <vt:lpstr>Pasivos Deuda Valor Facial</vt:lpstr>
      <vt:lpstr>Erogación funciones de Gobierno</vt:lpstr>
      <vt:lpstr>Transacciones A-P Fin. por Sect</vt:lpstr>
      <vt:lpstr>Saldos A-P financieros por Sect</vt:lpstr>
      <vt:lpstr>Total otros flujos econo.</vt:lpstr>
      <vt:lpstr>'Estado I'!Área_de_impresión</vt:lpstr>
      <vt:lpstr>Ingreso!Área_de_impresión</vt:lpstr>
      <vt:lpstr>'Estado I'!Títulos_a_imprimir</vt:lpstr>
      <vt:lpstr>Ingreso!Títulos_a_imprimir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Wilfredo A. Díaz Cruz</dc:creator>
  <cp:lastModifiedBy>Wilfredo A. Díaz Cruz</cp:lastModifiedBy>
  <cp:lastPrinted>2019-07-05T12:09:42Z</cp:lastPrinted>
  <dcterms:created xsi:type="dcterms:W3CDTF">2019-02-27T16:49:41Z</dcterms:created>
  <dcterms:modified xsi:type="dcterms:W3CDTF">2023-06-02T15:50:46Z</dcterms:modified>
</cp:coreProperties>
</file>